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3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1" i="2"/>
  <c r="C11"/>
  <c r="D10"/>
  <c r="C10"/>
  <c r="D9"/>
  <c r="C9"/>
  <c r="D8"/>
  <c r="C8"/>
  <c r="D7"/>
  <c r="C7"/>
  <c r="D6"/>
  <c r="C6"/>
  <c r="C5"/>
  <c r="D4"/>
  <c r="C4"/>
  <c r="D12" l="1"/>
  <c r="C12"/>
</calcChain>
</file>

<file path=xl/sharedStrings.xml><?xml version="1.0" encoding="utf-8"?>
<sst xmlns="http://schemas.openxmlformats.org/spreadsheetml/2006/main" count="45" uniqueCount="40">
  <si>
    <t>ที่</t>
  </si>
  <si>
    <t>โครงการ/งาน</t>
  </si>
  <si>
    <t>งบประมาณ</t>
  </si>
  <si>
    <t>จ่ายจริง</t>
  </si>
  <si>
    <t>ผลผลิต</t>
  </si>
  <si>
    <t>ผลสัมฤทธิ์</t>
  </si>
  <si>
    <t>ปัญหา/อุปสรรค</t>
  </si>
  <si>
    <t>หน่วย : ล้านบาท</t>
  </si>
  <si>
    <t>ผลการดำเนินงานตามแผนปฏิบัติงานประจำปี 2561 ของสำนักงานเศรษฐกิจการเกษตร</t>
  </si>
  <si>
    <t>5) โครงการธนาคารสินค้าเกษตร</t>
  </si>
  <si>
    <t>ที่มา : ระบบการบริหารการเงินการคลังภาครัฐแบบอิเล็กทรอนิกส์ (GFMIS)</t>
  </si>
  <si>
    <t>รวบรวม : สำนักงานเลขานุการกรม</t>
  </si>
  <si>
    <t>ข้อมูล ณ วันที่ 23 พฤษภาคม 2561</t>
  </si>
  <si>
    <t xml:space="preserve"> - มีงานมอบหมายพิเศษจำนวนมาก ทำให้กระทบต่อแผนงานตามภารกิจ                                                  - อยู่ระหว่างการสำรวจข้อมูลในพื้นที่</t>
  </si>
  <si>
    <t>โครงการระบบส่งเสริมการเกษตรแบบแปลงใหญ่ ได้รับการพัฒนา ปรับปรุง และแก้ไขการดำเนินงานให้บรรลุผลสำเร็จตามวัตถุประสงค์ รวมทั้งเป็นแนวทางการดำเนินงานต่อไป</t>
  </si>
  <si>
    <t>รายงานการติดตามและประเมินผลโครงการ</t>
  </si>
  <si>
    <t>โครงการธนาคารสินค้าเกษตรสามารถดำเนินงานได้บรรลุผลตามวัตถุประสงค์    เกิดประสิทธิภาพและประสิทธิผลระหว่างการดำเนินงานโครงการ</t>
  </si>
  <si>
    <t>1. โครงการได้รับการพัฒนาปรับปรุง แก้ไข การดำเนินงานให้บรรลุผลสำเร็จตามเป้าหมายและวัถุประสงค์ที่กำหนดไว้                                 2. มีพื้นที่ปรับเปลี่ยนพื้นที่ที่ผลิตสินค้าไม่เหมาะสม ให้ผลิตสินค้าที่เหมาะสมเพิ่มขึ้น</t>
  </si>
  <si>
    <t xml:space="preserve">โครงการฯ ได้รับการพัฒนาปรับปรุง แก้ไข การดำเนินงานให้บรรลุผลสำเร็จตามเป้าหมายและวัถุประสงค์ที่กำหนดไว้  </t>
  </si>
  <si>
    <t>1. รายงานการศึกษาวิจัย  2. รายงานการติดตามและประเมินผลโครงการ</t>
  </si>
  <si>
    <t>ผู้เกี่ยวข้องนำผลการศึกษาไปใช้ประโยชน์ และประกอบการตัดสินใจ</t>
  </si>
  <si>
    <t>1. มีข้อมูลต้นทุนการผลิตสินค้าเกษตรสำคัญ ที่มีรายละเอียดเชิงลึกสนับสนุนผู้ต้องการใช้ข้อมูล เพิ่มขึ้น 15 ชนิดสินค้าทำให้เกษตรกร มีข้อมูลวางแผนการผลิตของตนเองในการลดรายจ่ายที่เป็นต้นทุนการผลิต เพิ่มรายได้ มีความเชื่อมั่น และความยั่งยืนในอาชีพ และผู้กำหนดนโยบาย มีข้อมูลที่เพียงพอสามารถจัดทำนโยบาย มาตรการ/โครงการ กิจกรรมในการพัฒนา ส่งเสริมด้านการผลิต และการตลาดของสินค้าเกษตรได้อย่างมีเป้าหมายและทิศทางที่ชัดเจน บรรลุวัตถุประสงค์ตามยุทธศาสตร์การพัฒนาในระดับต่างๆ    2. บุคลากรสำนักงานเศรษฐกิจการเกษตร มีทักษะความรู้ในการจัดทำและวิเคราะห์ข้อมูลต้นทุนการผลิตสินค้าเกษตรดีขึ้น</t>
  </si>
  <si>
    <t>1. ต้นทุนการผลิตข้าวนาปี ปีเพาะปลูก 2560/61 ดำเนินการสำรวจภาคสนามเรียบร้อยแล้ว อยู่ระหว่างการตรวจสอบความถูกต้องของข้อมูล และประมวลผล   2. ต้นทุนการผลิตข้าวนาปรัง ปี 2561 (ภาคเหนือ ภาคตะวันออกเฉียงเหนือ ภาคกลาง) ต้นทุนการผลิตมันสำปะหลัง ปี 2561 และต้นทุนการผลิตข้าวโพดเลี้ยงสัตว์รุ่น 2 ปีเพาะปลูก 2560/61 อยู่ระหว่างบรรณาธิกรณ์ และบันทึกข้อมูล</t>
  </si>
  <si>
    <t>สำรวจหลายชนิดสินค้าทำให้ สศท. มีปริมาณงานมากส่งผลต่อคุณภาพของข้อมูล ควรจะทำโครงการที่มีระยะเวลาหลายปี โดยกระจายสินค้าไปในแต่ละปี</t>
  </si>
  <si>
    <t xml:space="preserve">1) โครงการฯ ได้รับการพัฒนา ปรับปรุง แก้ไข การดำเนินงานให้บรรลุผลสำเร็จตามเป้าหมายและวัตถุประสงค์ที่กำหนดไว้ 
2) มีพื้นที่ปรับเปลี่ยนพื้นที่ที่ผลิตสินค้าไม่เหมาะสม (N) ให้ผลิตสินค้าที่เหมาะสมเพิ่มขึ้น
</t>
  </si>
  <si>
    <t xml:space="preserve"> - มีแผนการดำเนินการจัดเก็บข้อมูลในไตรมาสทที่ 3</t>
  </si>
  <si>
    <t>1. ศกอ. บางคนรายงานข้อมูลการเกษตรไม่ครบถ้วน และไม่ระบุเหตุผลของข้อมูลที่มีการเปลี่ยนแปลง       2. ศกอ. ที่สูงอายุ ไม่มี smart phone จึงไม่สามารถใช้แอพลิเคชั่นได้ บางคนที่มี smart phone แต่ขาดทักษะทางด้านเทคโนโลยีสมัยใหม่</t>
  </si>
  <si>
    <t xml:space="preserve"> - อยู่ระหว่างดำเนินการสำรวจข้อมูล</t>
  </si>
  <si>
    <t xml:space="preserve"> - อยู่ระหว่างเก็บรวบรวมข้อมูลในพื้นที่ </t>
  </si>
  <si>
    <t xml:space="preserve"> - อยู่ระหว่างดำเนินการสำรวจข้อมูลในพื้นที่</t>
  </si>
  <si>
    <t>โครงการบริหารจัดการเขตเกษตรเศรษฐกิจสินค้าเกษตรที่สำคัญ</t>
  </si>
  <si>
    <t>โครงการศูนย์เรียนรู้การเพิ่มประสิทธิภาพการผลิตสินค้าเกษตร</t>
  </si>
  <si>
    <t>โครงการเกษตรอินทรีย์</t>
  </si>
  <si>
    <t>โครงการระบบส่งเสริมการเกษตรแบบแปลงใหญ่</t>
  </si>
  <si>
    <t>โครงการส่งเสริมเกษตรทฤษฎีใหม่</t>
  </si>
  <si>
    <t>โครงการติดตามสถานการณ์สินค้าเกษตร ปัจจัยการผลิตและภาวะเศรษฐกิจสังคมครัวเรือนและสถาบันเกษตรกร</t>
  </si>
  <si>
    <t>โครงการเพิ่มประสิทธิภาพการจัดทำสารสนเทศต้นทุนการผลิตภาคเกษตร</t>
  </si>
  <si>
    <t xml:space="preserve">    1. ศูนย์เรียนรู้การเพิ่มประสิทธิภาพการผลิตสินค้าเกษตร (ศพก.) ได้รับการพัฒนาปรับปรุง แก้ไข ให้มีศักยภาพในการดำเนินงานเต็มประสิทธิภาพมากยิ่งขึ้น                                                 2. ศกอ. ส่วนใหญ่สามารถเก็บข้อมูลและรายงานภาวะสถานการณ์ทางการเกษตรในพื้นที่ได้อย่างมีประสิทธิภาพ    3. ศกอ. ส่วนใหญ่มีความรู้ความสามารถในการถ่ายทอดความรู้ด้านการคำนวณต้นทุนการผลิตเพื่อใช้เป็นหลักในการตัดสินใจลงทุนทำการเกษตรของ ศพก. เพื่อเผยแพร่เป็นความรู้แก่เกษตรกรใกล้เคียง</t>
  </si>
  <si>
    <t xml:space="preserve"> 1.รายงานการติดตามและประเมินผลโครงการ             2. ฝึกอบรมเชิงปฏิบัติการเพื่อพัฒนาศักยภาพ ศกอ. ครบทุกเขต    3. ศึกษาดูงานจากแหล่งเรียนรู้ต่าง ๆครบทุกเขต</t>
  </si>
  <si>
    <t>ค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</si>
</sst>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.0000_-;\-* #,##0.00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187" fontId="3" fillId="2" borderId="1" xfId="0" applyNumberFormat="1" applyFont="1" applyFill="1" applyBorder="1"/>
    <xf numFmtId="0" fontId="2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187" fontId="2" fillId="0" borderId="1" xfId="1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topLeftCell="A3" zoomScale="80" zoomScaleNormal="90" zoomScaleSheetLayoutView="80" workbookViewId="0">
      <selection activeCell="D5" sqref="D5"/>
    </sheetView>
  </sheetViews>
  <sheetFormatPr defaultRowHeight="24"/>
  <cols>
    <col min="1" max="1" width="3.75" style="1" customWidth="1"/>
    <col min="2" max="2" width="34.75" style="1" customWidth="1"/>
    <col min="3" max="3" width="17.375" style="1" customWidth="1"/>
    <col min="4" max="4" width="16.875" style="1" customWidth="1"/>
    <col min="5" max="5" width="20.625" style="1" customWidth="1"/>
    <col min="6" max="6" width="29.75" style="1" customWidth="1"/>
    <col min="7" max="7" width="37.75" style="1" customWidth="1"/>
    <col min="8" max="16384" width="9" style="1"/>
  </cols>
  <sheetData>
    <row r="1" spans="1:7">
      <c r="A1" s="14" t="s">
        <v>8</v>
      </c>
      <c r="B1" s="14"/>
      <c r="C1" s="14"/>
      <c r="D1" s="14"/>
      <c r="E1" s="14"/>
      <c r="F1" s="14"/>
      <c r="G1" s="14"/>
    </row>
    <row r="2" spans="1:7">
      <c r="A2" s="2"/>
      <c r="B2" s="2"/>
      <c r="C2" s="2"/>
      <c r="D2" s="2"/>
      <c r="E2" s="2"/>
      <c r="F2" s="15" t="s">
        <v>7</v>
      </c>
      <c r="G2" s="15"/>
    </row>
    <row r="3" spans="1:7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92">
      <c r="A4" s="13">
        <v>1</v>
      </c>
      <c r="B4" s="10" t="s">
        <v>30</v>
      </c>
      <c r="C4" s="11">
        <f>ROUND((12265800/1000000),4)</f>
        <v>12.2658</v>
      </c>
      <c r="D4" s="11">
        <f>ROUND((6886570.25/1000000),4)</f>
        <v>6.8865999999999996</v>
      </c>
      <c r="E4" s="8" t="s">
        <v>15</v>
      </c>
      <c r="F4" s="8" t="s">
        <v>24</v>
      </c>
      <c r="G4" s="6" t="s">
        <v>25</v>
      </c>
    </row>
    <row r="5" spans="1:7" ht="336">
      <c r="A5" s="13">
        <v>2</v>
      </c>
      <c r="B5" s="10" t="s">
        <v>31</v>
      </c>
      <c r="C5" s="11">
        <f>ROUND((13245000/1000000),4)</f>
        <v>13.244999999999999</v>
      </c>
      <c r="D5" s="11" t="s">
        <v>39</v>
      </c>
      <c r="E5" s="8" t="s">
        <v>38</v>
      </c>
      <c r="F5" s="8" t="s">
        <v>37</v>
      </c>
      <c r="G5" s="8" t="s">
        <v>26</v>
      </c>
    </row>
    <row r="6" spans="1:7" ht="72">
      <c r="A6" s="13">
        <v>3</v>
      </c>
      <c r="B6" s="10" t="s">
        <v>32</v>
      </c>
      <c r="C6" s="11">
        <f>ROUND((5000000/1000000),4)</f>
        <v>5</v>
      </c>
      <c r="D6" s="11">
        <f>ROUND((2687040.528/1000000),4)</f>
        <v>2.6869999999999998</v>
      </c>
      <c r="E6" s="8" t="s">
        <v>15</v>
      </c>
      <c r="F6" s="8" t="s">
        <v>18</v>
      </c>
      <c r="G6" s="6" t="s">
        <v>27</v>
      </c>
    </row>
    <row r="7" spans="1:7" ht="64.5" customHeight="1">
      <c r="A7" s="13">
        <v>4</v>
      </c>
      <c r="B7" s="10" t="s">
        <v>33</v>
      </c>
      <c r="C7" s="11">
        <f>ROUND((3000000/1000000),4)</f>
        <v>3</v>
      </c>
      <c r="D7" s="11">
        <f>ROUND((1304075.1/1000000),4)</f>
        <v>1.3041</v>
      </c>
      <c r="E7" s="8" t="s">
        <v>15</v>
      </c>
      <c r="F7" s="9" t="s">
        <v>14</v>
      </c>
      <c r="G7" s="7" t="s">
        <v>13</v>
      </c>
    </row>
    <row r="8" spans="1:7" ht="96">
      <c r="A8" s="13">
        <v>5</v>
      </c>
      <c r="B8" s="10" t="s">
        <v>9</v>
      </c>
      <c r="C8" s="11">
        <f>ROUND((1000000/1000000),4)</f>
        <v>1</v>
      </c>
      <c r="D8" s="11">
        <f>ROUND((542867.77/1000000),4)</f>
        <v>0.54290000000000005</v>
      </c>
      <c r="E8" s="8" t="s">
        <v>15</v>
      </c>
      <c r="F8" s="8" t="s">
        <v>16</v>
      </c>
      <c r="G8" s="6" t="s">
        <v>27</v>
      </c>
    </row>
    <row r="9" spans="1:7" ht="144">
      <c r="A9" s="13">
        <v>6</v>
      </c>
      <c r="B9" s="10" t="s">
        <v>34</v>
      </c>
      <c r="C9" s="11">
        <f>ROUND((3000000/1000000),4)</f>
        <v>3</v>
      </c>
      <c r="D9" s="11">
        <f>ROUND((1557230.34/1000000),4)</f>
        <v>1.5571999999999999</v>
      </c>
      <c r="E9" s="8" t="s">
        <v>15</v>
      </c>
      <c r="F9" s="8" t="s">
        <v>17</v>
      </c>
      <c r="G9" s="6" t="s">
        <v>28</v>
      </c>
    </row>
    <row r="10" spans="1:7" ht="72">
      <c r="A10" s="13">
        <v>7</v>
      </c>
      <c r="B10" s="10" t="s">
        <v>35</v>
      </c>
      <c r="C10" s="11">
        <f>ROUND((2268000/1000000),4)</f>
        <v>2.2679999999999998</v>
      </c>
      <c r="D10" s="11">
        <f>ROUND((1565863.13/1000000),4)</f>
        <v>1.5659000000000001</v>
      </c>
      <c r="E10" s="8" t="s">
        <v>19</v>
      </c>
      <c r="F10" s="8" t="s">
        <v>20</v>
      </c>
      <c r="G10" s="6" t="s">
        <v>29</v>
      </c>
    </row>
    <row r="11" spans="1:7" ht="409.5">
      <c r="A11" s="13">
        <v>8</v>
      </c>
      <c r="B11" s="10" t="s">
        <v>36</v>
      </c>
      <c r="C11" s="11">
        <f>ROUND((15008000/1000000),4)</f>
        <v>15.007999999999999</v>
      </c>
      <c r="D11" s="11">
        <f>ROUND((8357050.65/1000000),4)</f>
        <v>8.3571000000000009</v>
      </c>
      <c r="E11" s="8" t="s">
        <v>22</v>
      </c>
      <c r="F11" s="12" t="s">
        <v>21</v>
      </c>
      <c r="G11" s="8" t="s">
        <v>23</v>
      </c>
    </row>
    <row r="12" spans="1:7">
      <c r="A12" s="4"/>
      <c r="B12" s="4"/>
      <c r="C12" s="5">
        <f>SUM(C4:C11)</f>
        <v>54.786799999999999</v>
      </c>
      <c r="D12" s="5">
        <f>SUM(D4:D11)</f>
        <v>22.900799999999997</v>
      </c>
      <c r="E12" s="4"/>
      <c r="F12" s="4"/>
      <c r="G12" s="4"/>
    </row>
    <row r="15" spans="1:7">
      <c r="B15" s="1" t="s">
        <v>10</v>
      </c>
    </row>
    <row r="16" spans="1:7">
      <c r="B16" s="1" t="s">
        <v>11</v>
      </c>
    </row>
    <row r="17" spans="2:2">
      <c r="B17" s="1" t="s">
        <v>12</v>
      </c>
    </row>
  </sheetData>
  <mergeCells count="2">
    <mergeCell ref="A1:G1"/>
    <mergeCell ref="F2:G2"/>
  </mergeCells>
  <pageMargins left="0.39370078740157483" right="0" top="0.39370078740157483" bottom="0.39370078740157483" header="0.39370078740157483" footer="0.3937007874015748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Windows User</cp:lastModifiedBy>
  <cp:lastPrinted>2018-06-01T03:07:03Z</cp:lastPrinted>
  <dcterms:created xsi:type="dcterms:W3CDTF">2017-11-21T07:03:11Z</dcterms:created>
  <dcterms:modified xsi:type="dcterms:W3CDTF">2018-06-01T03:40:20Z</dcterms:modified>
</cp:coreProperties>
</file>