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แบบฟอร์มปฏิทินรวม2562-2563 ศสส " sheetId="7" r:id="rId1"/>
    <sheet name="PL" sheetId="8" r:id="rId2"/>
    <sheet name="FS" sheetId="9" r:id="rId3"/>
    <sheet name="LS1" sheetId="10" r:id="rId4"/>
    <sheet name="LS2" sheetId="12" r:id="rId5"/>
    <sheet name="Milk" sheetId="13" r:id="rId6"/>
    <sheet name="รหัสสินค้า" sheetId="14" r:id="rId7"/>
  </sheets>
  <definedNames>
    <definedName name="_xlnm._FilterDatabase" localSheetId="2" hidden="1">FS!$A$7:$AI$8</definedName>
    <definedName name="_xlnm._FilterDatabase" localSheetId="3" hidden="1">'LS1'!$A$6:$AI$8</definedName>
    <definedName name="_xlnm._FilterDatabase" localSheetId="4" hidden="1">'LS2'!$A$8:$AL$8</definedName>
    <definedName name="_xlnm._FilterDatabase" localSheetId="1" hidden="1">PL!$A$7:$AX$1900</definedName>
    <definedName name="_xlnm._FilterDatabase" localSheetId="0" hidden="1">'แบบฟอร์มปฏิทินรวม2562-2563 ศสส '!$A$7:$AU$62</definedName>
    <definedName name="Fishes" comment="ข้อมูลประมง">FS!$A:$AI</definedName>
    <definedName name="inFh_TH" comment="รหัสประมงรายพันธุ์">FS!$AI:$AI</definedName>
    <definedName name="inFish" comment="รหัสสินค้าประมง">FS!$AH:$AH</definedName>
    <definedName name="inLS1" comment="รหัสปศุสัตว์-1">'LS1'!$AH:$AH</definedName>
    <definedName name="inLS1_th" comment="รหัสปศุสัตว์-1 รายพันธุ์">'LS1'!$AI:$AI</definedName>
    <definedName name="inLS2" comment="รหัสปศุสัตว์-2">'LS2'!$AK:$AK</definedName>
    <definedName name="inLS2_TH" comment="รหัสปศุสัตว์-1 รายพันธุ์">'LS2'!$AL:$AL</definedName>
    <definedName name="inLS3" comment="รหัสน้ำนมดิบ">Milk!$AJ:$AJ</definedName>
    <definedName name="inLS3_TH" comment="รหัสน้ำมนดิบ รายละเอียด">Milk!$AK:$AK</definedName>
    <definedName name="inPl_TH" comment="รหัสพืชรายพันธุ์">PL!$AX:$AX</definedName>
    <definedName name="inPlnt" comment="รหัสสินค้าพืช">PL!$AW:$AW</definedName>
    <definedName name="LiSt1" comment="ข้อมูลปศุสัตว์ (โคเนื้อ, ไก่เนื้อ, สุกร)">'LS1'!$A:$AJ</definedName>
    <definedName name="LiSt2" comment="ข้อมูลปศุสัตว์ (ไข่ไก่, ไข่เป็ด)">'LS2'!$A:$AL</definedName>
    <definedName name="LiSt3" comment="ข้อมูลน้ำนมดิบ">Milk!$A:$AK</definedName>
    <definedName name="pid_fao" comment="รหัสสินค้าตาม FAO">รหัสสินค้า!$J:$J</definedName>
    <definedName name="pid_th" comment="สินค้าตามอัตลักษณ์ตามรายงานของประเทศไทย">รหัสสินค้า!$L:$L</definedName>
    <definedName name="plant" comment="ข้อมูลพืช">PL!$A:$AX</definedName>
    <definedName name="pname" comment="รายชื่อ ชื่อพันธุ์และรหัสสินค้า ตามรายงานของ FAO และรายงานที่ใช้ในประเทศ">รหัสสินค้า!$I:$N</definedName>
    <definedName name="_xlnm.Print_Area" localSheetId="2">FS!$A$1:$AG$8</definedName>
    <definedName name="_xlnm.Print_Titles" localSheetId="0">'แบบฟอร์มปฏิทินรวม2562-2563 ศสส '!$1:$7</definedName>
    <definedName name="prv" comment="ชื่อจังหวัด">MID(PL!$A$3,FIND("จังหวัด",PL!$A$3,1)+7,50)</definedName>
  </definedNames>
  <calcPr calcId="124519"/>
</workbook>
</file>

<file path=xl/calcChain.xml><?xml version="1.0" encoding="utf-8"?>
<calcChain xmlns="http://schemas.openxmlformats.org/spreadsheetml/2006/main">
  <c r="N31" i="7"/>
  <c r="A3" l="1"/>
  <c r="H1046" i="8"/>
  <c r="AW1046" s="1"/>
  <c r="AW724"/>
  <c r="AW9"/>
  <c r="AW8"/>
  <c r="AX9"/>
  <c r="AW10"/>
  <c r="AX10"/>
  <c r="AW11"/>
  <c r="AX11"/>
  <c r="AW12"/>
  <c r="AX12"/>
  <c r="AW13"/>
  <c r="AX13"/>
  <c r="AW14"/>
  <c r="AX14"/>
  <c r="AW15"/>
  <c r="AX15"/>
  <c r="AW16"/>
  <c r="AX16"/>
  <c r="AW17"/>
  <c r="AX17"/>
  <c r="AW18"/>
  <c r="AX18"/>
  <c r="AW19"/>
  <c r="AX19"/>
  <c r="AW20"/>
  <c r="AX20"/>
  <c r="AW21"/>
  <c r="AX21"/>
  <c r="AW22"/>
  <c r="AX22"/>
  <c r="AW23"/>
  <c r="AX23"/>
  <c r="AW24"/>
  <c r="AX24"/>
  <c r="AW25"/>
  <c r="AX25"/>
  <c r="AW26"/>
  <c r="AX26"/>
  <c r="AW27"/>
  <c r="AX27"/>
  <c r="AW28"/>
  <c r="AX28"/>
  <c r="AW29"/>
  <c r="AX29"/>
  <c r="AW30"/>
  <c r="AX30"/>
  <c r="AW31"/>
  <c r="AX31"/>
  <c r="AW32"/>
  <c r="AX32"/>
  <c r="AW33"/>
  <c r="AX33"/>
  <c r="AW34"/>
  <c r="AX34"/>
  <c r="AW35"/>
  <c r="AX35"/>
  <c r="AW36"/>
  <c r="AX36"/>
  <c r="AW37"/>
  <c r="AX37"/>
  <c r="AW38"/>
  <c r="AX38"/>
  <c r="AW39"/>
  <c r="AX39"/>
  <c r="AW40"/>
  <c r="AX40"/>
  <c r="AW41"/>
  <c r="AX41"/>
  <c r="AW42"/>
  <c r="AX42"/>
  <c r="AW43"/>
  <c r="AX43"/>
  <c r="AW44"/>
  <c r="AX44"/>
  <c r="AW45"/>
  <c r="AX45"/>
  <c r="AW46"/>
  <c r="AX46"/>
  <c r="AW47"/>
  <c r="AX47"/>
  <c r="AW48"/>
  <c r="AX48"/>
  <c r="AW49"/>
  <c r="AX49"/>
  <c r="AW50"/>
  <c r="AX50"/>
  <c r="AW51"/>
  <c r="AX51"/>
  <c r="AW52"/>
  <c r="AX52"/>
  <c r="AW53"/>
  <c r="AX53"/>
  <c r="AW54"/>
  <c r="AX54"/>
  <c r="AW55"/>
  <c r="AX55"/>
  <c r="AW56"/>
  <c r="AX56"/>
  <c r="AW57"/>
  <c r="AX57"/>
  <c r="AW58"/>
  <c r="AX58"/>
  <c r="AW59"/>
  <c r="AX59"/>
  <c r="AW60"/>
  <c r="AX60"/>
  <c r="AW61"/>
  <c r="AX61"/>
  <c r="AW62"/>
  <c r="AX62"/>
  <c r="AW63"/>
  <c r="AX63"/>
  <c r="AW64"/>
  <c r="AX64"/>
  <c r="AW65"/>
  <c r="AX65"/>
  <c r="AW66"/>
  <c r="AX66"/>
  <c r="AW67"/>
  <c r="AX67"/>
  <c r="AW68"/>
  <c r="AX68"/>
  <c r="AW69"/>
  <c r="AX69"/>
  <c r="AW70"/>
  <c r="AX70"/>
  <c r="AW71"/>
  <c r="AX71"/>
  <c r="AW72"/>
  <c r="AX72"/>
  <c r="AW73"/>
  <c r="AX73"/>
  <c r="AW74"/>
  <c r="AX74"/>
  <c r="AW75"/>
  <c r="AX75"/>
  <c r="AW76"/>
  <c r="AX76"/>
  <c r="AW77"/>
  <c r="AX77"/>
  <c r="AW78"/>
  <c r="AX78"/>
  <c r="AW79"/>
  <c r="AX79"/>
  <c r="AW80"/>
  <c r="AX80"/>
  <c r="AW81"/>
  <c r="AX81"/>
  <c r="AW82"/>
  <c r="AX82"/>
  <c r="AW83"/>
  <c r="AX83"/>
  <c r="AW84"/>
  <c r="AX84"/>
  <c r="AW85"/>
  <c r="AX85"/>
  <c r="AW86"/>
  <c r="AX86"/>
  <c r="AW87"/>
  <c r="AX87"/>
  <c r="AW88"/>
  <c r="AX88"/>
  <c r="AW89"/>
  <c r="AX89"/>
  <c r="AW90"/>
  <c r="AX90"/>
  <c r="AW91"/>
  <c r="AX91"/>
  <c r="AW92"/>
  <c r="AX92"/>
  <c r="AW93"/>
  <c r="AX93"/>
  <c r="AW94"/>
  <c r="AX94"/>
  <c r="AW95"/>
  <c r="AX95"/>
  <c r="AW96"/>
  <c r="AX96"/>
  <c r="AW97"/>
  <c r="AX97"/>
  <c r="AW98"/>
  <c r="AX98"/>
  <c r="AW99"/>
  <c r="AX99"/>
  <c r="AW100"/>
  <c r="AX100"/>
  <c r="AW101"/>
  <c r="AX101"/>
  <c r="AW102"/>
  <c r="AX102"/>
  <c r="AW103"/>
  <c r="AX103"/>
  <c r="AW104"/>
  <c r="AX104"/>
  <c r="AW105"/>
  <c r="AX105"/>
  <c r="AW106"/>
  <c r="AX106"/>
  <c r="AW107"/>
  <c r="AX107"/>
  <c r="AW108"/>
  <c r="AX108"/>
  <c r="AW109"/>
  <c r="AX109"/>
  <c r="AW110"/>
  <c r="AX110"/>
  <c r="AW111"/>
  <c r="AX111"/>
  <c r="AW112"/>
  <c r="AX112"/>
  <c r="AW113"/>
  <c r="AX113"/>
  <c r="AW114"/>
  <c r="AX114"/>
  <c r="AW115"/>
  <c r="AX115"/>
  <c r="AW116"/>
  <c r="AX116"/>
  <c r="AW117"/>
  <c r="AX117"/>
  <c r="AW118"/>
  <c r="AX118"/>
  <c r="AW119"/>
  <c r="AX119"/>
  <c r="AW120"/>
  <c r="AX120"/>
  <c r="AW121"/>
  <c r="AX121"/>
  <c r="AW122"/>
  <c r="AX122"/>
  <c r="AW123"/>
  <c r="AX123"/>
  <c r="AW124"/>
  <c r="AX124"/>
  <c r="AW125"/>
  <c r="AX125"/>
  <c r="AW126"/>
  <c r="AX126"/>
  <c r="AW127"/>
  <c r="AX127"/>
  <c r="AW128"/>
  <c r="AX128"/>
  <c r="AW129"/>
  <c r="AX129"/>
  <c r="AW130"/>
  <c r="AX130"/>
  <c r="AW131"/>
  <c r="AX131"/>
  <c r="AW132"/>
  <c r="AX132"/>
  <c r="AW133"/>
  <c r="AX133"/>
  <c r="AW134"/>
  <c r="AX134"/>
  <c r="AW135"/>
  <c r="AX135"/>
  <c r="AW136"/>
  <c r="AX136"/>
  <c r="AW137"/>
  <c r="AX137"/>
  <c r="AW138"/>
  <c r="AX138"/>
  <c r="AW139"/>
  <c r="AX139"/>
  <c r="AW140"/>
  <c r="AX140"/>
  <c r="AW141"/>
  <c r="AX141"/>
  <c r="AW142"/>
  <c r="AX142"/>
  <c r="AW143"/>
  <c r="AX143"/>
  <c r="AW144"/>
  <c r="AX144"/>
  <c r="AW145"/>
  <c r="AX145"/>
  <c r="AW146"/>
  <c r="AX146"/>
  <c r="AW147"/>
  <c r="AX147"/>
  <c r="AW148"/>
  <c r="AX148"/>
  <c r="AW149"/>
  <c r="AX149"/>
  <c r="AW150"/>
  <c r="AX150"/>
  <c r="AW151"/>
  <c r="AX151"/>
  <c r="AW152"/>
  <c r="AX152"/>
  <c r="AW153"/>
  <c r="AX153"/>
  <c r="AW154"/>
  <c r="AX154"/>
  <c r="AW155"/>
  <c r="AX155"/>
  <c r="AW156"/>
  <c r="AX156"/>
  <c r="AW157"/>
  <c r="AX157"/>
  <c r="AW158"/>
  <c r="AX158"/>
  <c r="AW159"/>
  <c r="AX159"/>
  <c r="AW160"/>
  <c r="AX160"/>
  <c r="AW161"/>
  <c r="AX161"/>
  <c r="AW162"/>
  <c r="AX162"/>
  <c r="AW163"/>
  <c r="AX163"/>
  <c r="AW164"/>
  <c r="AX164"/>
  <c r="AW165"/>
  <c r="AX165"/>
  <c r="AW166"/>
  <c r="AX166"/>
  <c r="AW167"/>
  <c r="AX167"/>
  <c r="AW168"/>
  <c r="AX168"/>
  <c r="AW169"/>
  <c r="AX169"/>
  <c r="AW170"/>
  <c r="AX170"/>
  <c r="AW171"/>
  <c r="AX171"/>
  <c r="AW172"/>
  <c r="AX172"/>
  <c r="AW173"/>
  <c r="AX173"/>
  <c r="AW174"/>
  <c r="AX174"/>
  <c r="AW175"/>
  <c r="AX175"/>
  <c r="AW176"/>
  <c r="AX176"/>
  <c r="AW177"/>
  <c r="AX177"/>
  <c r="AW178"/>
  <c r="AX178"/>
  <c r="AW179"/>
  <c r="AX179"/>
  <c r="AW180"/>
  <c r="AX180"/>
  <c r="AW181"/>
  <c r="AX181"/>
  <c r="AW182"/>
  <c r="AX182"/>
  <c r="AW183"/>
  <c r="AX183"/>
  <c r="AW184"/>
  <c r="AX184"/>
  <c r="AW185"/>
  <c r="AX185"/>
  <c r="AW186"/>
  <c r="AX186"/>
  <c r="AW187"/>
  <c r="AX187"/>
  <c r="AW188"/>
  <c r="AX188"/>
  <c r="AW189"/>
  <c r="AX189"/>
  <c r="AW190"/>
  <c r="AX190"/>
  <c r="AW191"/>
  <c r="AX191"/>
  <c r="AW192"/>
  <c r="AX192"/>
  <c r="AW193"/>
  <c r="AX193"/>
  <c r="AW194"/>
  <c r="AX194"/>
  <c r="AW195"/>
  <c r="AX195"/>
  <c r="AW196"/>
  <c r="AX196"/>
  <c r="AW197"/>
  <c r="AX197"/>
  <c r="AW198"/>
  <c r="AX198"/>
  <c r="AW199"/>
  <c r="AX199"/>
  <c r="AW200"/>
  <c r="AX200"/>
  <c r="AW201"/>
  <c r="AX201"/>
  <c r="AW202"/>
  <c r="AX202"/>
  <c r="AW203"/>
  <c r="AX203"/>
  <c r="AW204"/>
  <c r="AX204"/>
  <c r="AW205"/>
  <c r="AX205"/>
  <c r="AW206"/>
  <c r="AX206"/>
  <c r="AW207"/>
  <c r="AX207"/>
  <c r="AW208"/>
  <c r="AX208"/>
  <c r="AW209"/>
  <c r="AX209"/>
  <c r="AW210"/>
  <c r="AX210"/>
  <c r="AW211"/>
  <c r="AX211"/>
  <c r="AW212"/>
  <c r="AX212"/>
  <c r="AW213"/>
  <c r="AX213"/>
  <c r="AW214"/>
  <c r="AX214"/>
  <c r="AW215"/>
  <c r="AX215"/>
  <c r="AW216"/>
  <c r="AX216"/>
  <c r="AW217"/>
  <c r="AX217"/>
  <c r="AW218"/>
  <c r="AX218"/>
  <c r="AW219"/>
  <c r="AX219"/>
  <c r="AW220"/>
  <c r="AX220"/>
  <c r="AW221"/>
  <c r="AX221"/>
  <c r="AW222"/>
  <c r="AX222"/>
  <c r="AW223"/>
  <c r="AX223"/>
  <c r="AW224"/>
  <c r="AX224"/>
  <c r="AW225"/>
  <c r="AX225"/>
  <c r="AW226"/>
  <c r="AX226"/>
  <c r="AW227"/>
  <c r="AX227"/>
  <c r="AW228"/>
  <c r="AX228"/>
  <c r="AW229"/>
  <c r="AX229"/>
  <c r="AW230"/>
  <c r="AX230"/>
  <c r="AW231"/>
  <c r="AX231"/>
  <c r="AW232"/>
  <c r="AX232"/>
  <c r="AW233"/>
  <c r="AX233"/>
  <c r="AW234"/>
  <c r="AX234"/>
  <c r="AW235"/>
  <c r="AX235"/>
  <c r="AW236"/>
  <c r="AX236"/>
  <c r="AW237"/>
  <c r="AX237"/>
  <c r="AW238"/>
  <c r="AX238"/>
  <c r="AW239"/>
  <c r="AX239"/>
  <c r="AW240"/>
  <c r="AX240"/>
  <c r="AW241"/>
  <c r="AX241"/>
  <c r="AW242"/>
  <c r="AX242"/>
  <c r="AW243"/>
  <c r="AX243"/>
  <c r="AW244"/>
  <c r="AX244"/>
  <c r="AW245"/>
  <c r="AX245"/>
  <c r="AW246"/>
  <c r="AX246"/>
  <c r="AW247"/>
  <c r="AX247"/>
  <c r="AW248"/>
  <c r="AX248"/>
  <c r="AW249"/>
  <c r="AX249"/>
  <c r="AW250"/>
  <c r="AX250"/>
  <c r="AW251"/>
  <c r="AX251"/>
  <c r="AW252"/>
  <c r="AX252"/>
  <c r="AW253"/>
  <c r="AX253"/>
  <c r="AW254"/>
  <c r="AX254"/>
  <c r="AW255"/>
  <c r="AX255"/>
  <c r="AW256"/>
  <c r="AX256"/>
  <c r="AW257"/>
  <c r="AX257"/>
  <c r="AW258"/>
  <c r="AX258"/>
  <c r="AW259"/>
  <c r="AX259"/>
  <c r="AW260"/>
  <c r="AX260"/>
  <c r="AW261"/>
  <c r="AX261"/>
  <c r="AW262"/>
  <c r="AX262"/>
  <c r="AW263"/>
  <c r="AX263"/>
  <c r="AW264"/>
  <c r="AX264"/>
  <c r="AW265"/>
  <c r="AX265"/>
  <c r="AW266"/>
  <c r="AX266"/>
  <c r="AW267"/>
  <c r="AX267"/>
  <c r="AW268"/>
  <c r="AX268"/>
  <c r="AW269"/>
  <c r="AX269"/>
  <c r="AW270"/>
  <c r="AX270"/>
  <c r="AW271"/>
  <c r="AX271"/>
  <c r="AW272"/>
  <c r="AX272"/>
  <c r="AW273"/>
  <c r="AX273"/>
  <c r="AW274"/>
  <c r="AX274"/>
  <c r="AW275"/>
  <c r="AX275"/>
  <c r="AW276"/>
  <c r="AX276"/>
  <c r="AW277"/>
  <c r="AX277"/>
  <c r="AW278"/>
  <c r="AX278"/>
  <c r="AW279"/>
  <c r="AX279"/>
  <c r="AW280"/>
  <c r="AX280"/>
  <c r="AW281"/>
  <c r="AX281"/>
  <c r="AW282"/>
  <c r="AX282"/>
  <c r="AW283"/>
  <c r="AX283"/>
  <c r="AW284"/>
  <c r="AX284"/>
  <c r="AW285"/>
  <c r="AX285"/>
  <c r="AW286"/>
  <c r="AX286"/>
  <c r="AW287"/>
  <c r="AX287"/>
  <c r="AW288"/>
  <c r="AX288"/>
  <c r="AW289"/>
  <c r="AX289"/>
  <c r="AW290"/>
  <c r="AX290"/>
  <c r="AW291"/>
  <c r="AX291"/>
  <c r="AW292"/>
  <c r="AX292"/>
  <c r="AW293"/>
  <c r="AX293"/>
  <c r="AW294"/>
  <c r="AX294"/>
  <c r="AW295"/>
  <c r="AX295"/>
  <c r="AW296"/>
  <c r="AX296"/>
  <c r="AW297"/>
  <c r="AX297"/>
  <c r="AW298"/>
  <c r="AX298"/>
  <c r="AW299"/>
  <c r="AX299"/>
  <c r="AW300"/>
  <c r="AX300"/>
  <c r="AW301"/>
  <c r="AX301"/>
  <c r="AW302"/>
  <c r="AX302"/>
  <c r="AW303"/>
  <c r="AX303"/>
  <c r="AW304"/>
  <c r="AX304"/>
  <c r="AW305"/>
  <c r="AX305"/>
  <c r="AW306"/>
  <c r="AX306"/>
  <c r="AW307"/>
  <c r="AX307"/>
  <c r="AW308"/>
  <c r="AX308"/>
  <c r="AW309"/>
  <c r="AX309"/>
  <c r="AW310"/>
  <c r="AX310"/>
  <c r="AW311"/>
  <c r="AX311"/>
  <c r="AW312"/>
  <c r="AX312"/>
  <c r="AW313"/>
  <c r="AX313"/>
  <c r="AW314"/>
  <c r="AX314"/>
  <c r="AW315"/>
  <c r="AX315"/>
  <c r="AW316"/>
  <c r="AX316"/>
  <c r="AW317"/>
  <c r="AX317"/>
  <c r="AW318"/>
  <c r="AX318"/>
  <c r="AW319"/>
  <c r="AX319"/>
  <c r="AW320"/>
  <c r="AX320"/>
  <c r="AW321"/>
  <c r="AX321"/>
  <c r="AW322"/>
  <c r="AX322"/>
  <c r="AW323"/>
  <c r="AX323"/>
  <c r="AW324"/>
  <c r="AX324"/>
  <c r="AW325"/>
  <c r="AX325"/>
  <c r="AW326"/>
  <c r="AX326"/>
  <c r="AW327"/>
  <c r="AX327"/>
  <c r="AW328"/>
  <c r="AX328"/>
  <c r="AW329"/>
  <c r="AX329"/>
  <c r="AW330"/>
  <c r="AX330"/>
  <c r="AW331"/>
  <c r="AX331"/>
  <c r="AW332"/>
  <c r="AX332"/>
  <c r="AW333"/>
  <c r="AX333"/>
  <c r="AW334"/>
  <c r="AX334"/>
  <c r="AW335"/>
  <c r="AX335"/>
  <c r="AW336"/>
  <c r="AX336"/>
  <c r="AW337"/>
  <c r="AX337"/>
  <c r="AW338"/>
  <c r="AX338"/>
  <c r="AW339"/>
  <c r="AX339"/>
  <c r="AW340"/>
  <c r="AX340"/>
  <c r="AW341"/>
  <c r="AX341"/>
  <c r="AW342"/>
  <c r="AX342"/>
  <c r="AW343"/>
  <c r="AX343"/>
  <c r="AW344"/>
  <c r="AX344"/>
  <c r="AW345"/>
  <c r="AX345"/>
  <c r="AW346"/>
  <c r="AX346"/>
  <c r="AW347"/>
  <c r="AX347"/>
  <c r="AW348"/>
  <c r="AX348"/>
  <c r="AW349"/>
  <c r="AX349"/>
  <c r="AW350"/>
  <c r="AX350"/>
  <c r="AW351"/>
  <c r="AX351"/>
  <c r="AW352"/>
  <c r="AX352"/>
  <c r="AW353"/>
  <c r="AX353"/>
  <c r="AW354"/>
  <c r="AX354"/>
  <c r="AW355"/>
  <c r="AX355"/>
  <c r="AW356"/>
  <c r="AX356"/>
  <c r="AW357"/>
  <c r="AX357"/>
  <c r="AW358"/>
  <c r="AX358"/>
  <c r="AW359"/>
  <c r="AX359"/>
  <c r="AW360"/>
  <c r="AX360"/>
  <c r="AW361"/>
  <c r="AX361"/>
  <c r="AW362"/>
  <c r="AX362"/>
  <c r="AW363"/>
  <c r="AX363"/>
  <c r="AW364"/>
  <c r="AX364"/>
  <c r="AW365"/>
  <c r="AX365"/>
  <c r="AW366"/>
  <c r="AX366"/>
  <c r="AW367"/>
  <c r="AX367"/>
  <c r="AW368"/>
  <c r="AX368"/>
  <c r="AW369"/>
  <c r="AX369"/>
  <c r="AW370"/>
  <c r="AX370"/>
  <c r="AW371"/>
  <c r="AX371"/>
  <c r="AW372"/>
  <c r="AX372"/>
  <c r="AW373"/>
  <c r="AX373"/>
  <c r="AW374"/>
  <c r="AX374"/>
  <c r="AW375"/>
  <c r="AX375"/>
  <c r="AW376"/>
  <c r="AX376"/>
  <c r="AW377"/>
  <c r="AX377"/>
  <c r="AW378"/>
  <c r="AX378"/>
  <c r="AW379"/>
  <c r="AX379"/>
  <c r="AW380"/>
  <c r="AX380"/>
  <c r="AW381"/>
  <c r="AX381"/>
  <c r="AW382"/>
  <c r="AX382"/>
  <c r="AW383"/>
  <c r="AX383"/>
  <c r="AW384"/>
  <c r="AX384"/>
  <c r="AW385"/>
  <c r="AX385"/>
  <c r="AW386"/>
  <c r="AX386"/>
  <c r="AW387"/>
  <c r="AX387"/>
  <c r="AW388"/>
  <c r="AX388"/>
  <c r="AW389"/>
  <c r="AX389"/>
  <c r="AW390"/>
  <c r="AX390"/>
  <c r="AW391"/>
  <c r="AX391"/>
  <c r="AW392"/>
  <c r="AX392"/>
  <c r="AW393"/>
  <c r="AX393"/>
  <c r="AW394"/>
  <c r="AX394"/>
  <c r="AW395"/>
  <c r="AX395"/>
  <c r="AW396"/>
  <c r="AX396"/>
  <c r="AW397"/>
  <c r="AX397"/>
  <c r="AW398"/>
  <c r="AX398"/>
  <c r="AW399"/>
  <c r="AX399"/>
  <c r="AW400"/>
  <c r="AX400"/>
  <c r="AW401"/>
  <c r="AX401"/>
  <c r="AW402"/>
  <c r="AX402"/>
  <c r="AW403"/>
  <c r="AX403"/>
  <c r="AW404"/>
  <c r="AX404"/>
  <c r="AW405"/>
  <c r="AX405"/>
  <c r="AW406"/>
  <c r="AX406"/>
  <c r="AW407"/>
  <c r="AX407"/>
  <c r="AW408"/>
  <c r="AX408"/>
  <c r="AW409"/>
  <c r="AX409"/>
  <c r="AW410"/>
  <c r="AX410"/>
  <c r="AW411"/>
  <c r="AX411"/>
  <c r="AW412"/>
  <c r="AX412"/>
  <c r="AW413"/>
  <c r="AX413"/>
  <c r="AW414"/>
  <c r="AX414"/>
  <c r="AW415"/>
  <c r="AX415"/>
  <c r="AW416"/>
  <c r="AX416"/>
  <c r="AW417"/>
  <c r="AX417"/>
  <c r="AW418"/>
  <c r="AX418"/>
  <c r="AW419"/>
  <c r="AX419"/>
  <c r="AW420"/>
  <c r="AX420"/>
  <c r="AW421"/>
  <c r="AX421"/>
  <c r="AW422"/>
  <c r="AX422"/>
  <c r="AW423"/>
  <c r="AX423"/>
  <c r="AW424"/>
  <c r="AX424"/>
  <c r="AW425"/>
  <c r="AX425"/>
  <c r="AW426"/>
  <c r="AX426"/>
  <c r="AW427"/>
  <c r="AX427"/>
  <c r="AW428"/>
  <c r="AX428"/>
  <c r="AW429"/>
  <c r="AX429"/>
  <c r="AW430"/>
  <c r="AX430"/>
  <c r="AW431"/>
  <c r="AX431"/>
  <c r="AW432"/>
  <c r="AX432"/>
  <c r="AW433"/>
  <c r="AX433"/>
  <c r="AW434"/>
  <c r="AX434"/>
  <c r="AW435"/>
  <c r="AX435"/>
  <c r="AW436"/>
  <c r="AX436"/>
  <c r="AW437"/>
  <c r="AX437"/>
  <c r="AW438"/>
  <c r="AX438"/>
  <c r="AW439"/>
  <c r="AX439"/>
  <c r="AW440"/>
  <c r="AX440"/>
  <c r="AW441"/>
  <c r="AX441"/>
  <c r="AW442"/>
  <c r="AX442"/>
  <c r="AW443"/>
  <c r="AX443"/>
  <c r="AW444"/>
  <c r="AX444"/>
  <c r="AW445"/>
  <c r="AX445"/>
  <c r="AW446"/>
  <c r="AX446"/>
  <c r="AW447"/>
  <c r="AX447"/>
  <c r="AW448"/>
  <c r="AX448"/>
  <c r="AW449"/>
  <c r="AX449"/>
  <c r="AW450"/>
  <c r="AX450"/>
  <c r="AW451"/>
  <c r="AX451"/>
  <c r="AW452"/>
  <c r="AX452"/>
  <c r="AW453"/>
  <c r="AX453"/>
  <c r="AW454"/>
  <c r="AX454"/>
  <c r="AW455"/>
  <c r="AX455"/>
  <c r="AW456"/>
  <c r="AX456"/>
  <c r="AW457"/>
  <c r="AX457"/>
  <c r="AW458"/>
  <c r="AX458"/>
  <c r="AW459"/>
  <c r="AX459"/>
  <c r="AW460"/>
  <c r="AX460"/>
  <c r="AW461"/>
  <c r="AX461"/>
  <c r="AW462"/>
  <c r="AX462"/>
  <c r="AW463"/>
  <c r="AX463"/>
  <c r="AW464"/>
  <c r="AX464"/>
  <c r="AW465"/>
  <c r="AX465"/>
  <c r="AW466"/>
  <c r="AX466"/>
  <c r="AW467"/>
  <c r="AX467"/>
  <c r="AW468"/>
  <c r="AX468"/>
  <c r="AW469"/>
  <c r="AX469"/>
  <c r="AW470"/>
  <c r="AX470"/>
  <c r="AW471"/>
  <c r="AX471"/>
  <c r="AW472"/>
  <c r="AX472"/>
  <c r="AW473"/>
  <c r="AX473"/>
  <c r="AW474"/>
  <c r="AX474"/>
  <c r="AW475"/>
  <c r="AX475"/>
  <c r="AW476"/>
  <c r="AX476"/>
  <c r="AW477"/>
  <c r="AX477"/>
  <c r="AW478"/>
  <c r="AX478"/>
  <c r="AW479"/>
  <c r="AX479"/>
  <c r="AW480"/>
  <c r="AX480"/>
  <c r="AW481"/>
  <c r="AX481"/>
  <c r="AW482"/>
  <c r="AX482"/>
  <c r="AW483"/>
  <c r="AX483"/>
  <c r="AW484"/>
  <c r="AX484"/>
  <c r="AW485"/>
  <c r="AX485"/>
  <c r="AW486"/>
  <c r="AX486"/>
  <c r="AW487"/>
  <c r="AX487"/>
  <c r="AW488"/>
  <c r="AX488"/>
  <c r="AW489"/>
  <c r="AX489"/>
  <c r="AW490"/>
  <c r="AX490"/>
  <c r="AW491"/>
  <c r="AX491"/>
  <c r="AW492"/>
  <c r="AX492"/>
  <c r="AW493"/>
  <c r="AX493"/>
  <c r="AW494"/>
  <c r="AX494"/>
  <c r="AW495"/>
  <c r="AX495"/>
  <c r="AW496"/>
  <c r="AX496"/>
  <c r="AW497"/>
  <c r="AX497"/>
  <c r="AW498"/>
  <c r="AX498"/>
  <c r="AW499"/>
  <c r="AX499"/>
  <c r="AW500"/>
  <c r="AX500"/>
  <c r="AW501"/>
  <c r="AX501"/>
  <c r="AW502"/>
  <c r="AX502"/>
  <c r="AW503"/>
  <c r="AX503"/>
  <c r="AW504"/>
  <c r="AX504"/>
  <c r="AW505"/>
  <c r="AX505"/>
  <c r="AW506"/>
  <c r="AX506"/>
  <c r="AW507"/>
  <c r="AX507"/>
  <c r="AW508"/>
  <c r="AX508"/>
  <c r="AW509"/>
  <c r="AX509"/>
  <c r="AW510"/>
  <c r="AX510"/>
  <c r="AW511"/>
  <c r="AX511"/>
  <c r="AW512"/>
  <c r="AX512"/>
  <c r="AW513"/>
  <c r="AX513"/>
  <c r="AW514"/>
  <c r="AX514"/>
  <c r="AW515"/>
  <c r="AX515"/>
  <c r="AW516"/>
  <c r="AX516"/>
  <c r="AW517"/>
  <c r="AX517"/>
  <c r="AW518"/>
  <c r="AX518"/>
  <c r="AW519"/>
  <c r="AX519"/>
  <c r="AW520"/>
  <c r="AX520"/>
  <c r="AW521"/>
  <c r="AX521"/>
  <c r="AW522"/>
  <c r="AX522"/>
  <c r="AW523"/>
  <c r="AX523"/>
  <c r="AW524"/>
  <c r="AX524"/>
  <c r="AW525"/>
  <c r="AX525"/>
  <c r="AW526"/>
  <c r="AX526"/>
  <c r="AW527"/>
  <c r="AX527"/>
  <c r="AW528"/>
  <c r="AX528"/>
  <c r="AW529"/>
  <c r="AX529"/>
  <c r="AW530"/>
  <c r="AX530"/>
  <c r="AW531"/>
  <c r="AX531"/>
  <c r="AW532"/>
  <c r="AX532"/>
  <c r="AW533"/>
  <c r="AX533"/>
  <c r="AW534"/>
  <c r="AX534"/>
  <c r="AW535"/>
  <c r="AX535"/>
  <c r="AW536"/>
  <c r="AX536"/>
  <c r="AW537"/>
  <c r="AX537"/>
  <c r="AW538"/>
  <c r="AX538"/>
  <c r="AW539"/>
  <c r="AX539"/>
  <c r="AW540"/>
  <c r="AX540"/>
  <c r="AW541"/>
  <c r="AX541"/>
  <c r="AW542"/>
  <c r="AX542"/>
  <c r="AW543"/>
  <c r="AX543"/>
  <c r="AW544"/>
  <c r="AX544"/>
  <c r="AW545"/>
  <c r="AX545"/>
  <c r="AW546"/>
  <c r="AX546"/>
  <c r="AW547"/>
  <c r="AX547"/>
  <c r="AW548"/>
  <c r="AX548"/>
  <c r="AW549"/>
  <c r="AX549"/>
  <c r="AW550"/>
  <c r="AX550"/>
  <c r="AW551"/>
  <c r="AX551"/>
  <c r="AW552"/>
  <c r="AX552"/>
  <c r="AW553"/>
  <c r="AX553"/>
  <c r="AW554"/>
  <c r="AX554"/>
  <c r="AW555"/>
  <c r="AX555"/>
  <c r="AW556"/>
  <c r="AX556"/>
  <c r="AW557"/>
  <c r="AX557"/>
  <c r="AW558"/>
  <c r="AX558"/>
  <c r="AW559"/>
  <c r="AX559"/>
  <c r="AW560"/>
  <c r="AX560"/>
  <c r="AW561"/>
  <c r="AX561"/>
  <c r="AW562"/>
  <c r="AX562"/>
  <c r="AW563"/>
  <c r="AX563"/>
  <c r="AW564"/>
  <c r="AX564"/>
  <c r="AW565"/>
  <c r="AX565"/>
  <c r="AW566"/>
  <c r="AX566"/>
  <c r="AW567"/>
  <c r="AX567"/>
  <c r="AW568"/>
  <c r="AX568"/>
  <c r="AW569"/>
  <c r="AX569"/>
  <c r="AW570"/>
  <c r="AX570"/>
  <c r="AW571"/>
  <c r="AX571"/>
  <c r="AW572"/>
  <c r="AX572"/>
  <c r="AW573"/>
  <c r="AX573"/>
  <c r="AW574"/>
  <c r="AX574"/>
  <c r="AW575"/>
  <c r="AX575"/>
  <c r="AW576"/>
  <c r="AX576"/>
  <c r="AW577"/>
  <c r="AX577"/>
  <c r="AW578"/>
  <c r="AX578"/>
  <c r="AW579"/>
  <c r="AX579"/>
  <c r="AW580"/>
  <c r="AX580"/>
  <c r="AW581"/>
  <c r="AX581"/>
  <c r="AW582"/>
  <c r="AX582"/>
  <c r="AW583"/>
  <c r="AX583"/>
  <c r="AW584"/>
  <c r="AX584"/>
  <c r="AW585"/>
  <c r="AX585"/>
  <c r="AW586"/>
  <c r="AX586"/>
  <c r="AW587"/>
  <c r="AX587"/>
  <c r="AW588"/>
  <c r="AX588"/>
  <c r="AW589"/>
  <c r="AX589"/>
  <c r="AW590"/>
  <c r="AX590"/>
  <c r="AW591"/>
  <c r="AX591"/>
  <c r="AW592"/>
  <c r="AX592"/>
  <c r="AW593"/>
  <c r="AX593"/>
  <c r="AW594"/>
  <c r="AX594"/>
  <c r="AW595"/>
  <c r="AX595"/>
  <c r="AW596"/>
  <c r="AX596"/>
  <c r="AW597"/>
  <c r="AX597"/>
  <c r="AW598"/>
  <c r="AX598"/>
  <c r="AW599"/>
  <c r="AX599"/>
  <c r="AW600"/>
  <c r="AX600"/>
  <c r="AW601"/>
  <c r="AX601"/>
  <c r="AW602"/>
  <c r="AX602"/>
  <c r="AW603"/>
  <c r="AX603"/>
  <c r="AW604"/>
  <c r="AX604"/>
  <c r="AW605"/>
  <c r="AX605"/>
  <c r="AW606"/>
  <c r="AX606"/>
  <c r="AW607"/>
  <c r="AX607"/>
  <c r="AW608"/>
  <c r="AX608"/>
  <c r="AW609"/>
  <c r="AX609"/>
  <c r="AW610"/>
  <c r="AX610"/>
  <c r="AW611"/>
  <c r="AX611"/>
  <c r="AW612"/>
  <c r="AX612"/>
  <c r="AW613"/>
  <c r="AX613"/>
  <c r="AW614"/>
  <c r="AX614"/>
  <c r="AW615"/>
  <c r="AX615"/>
  <c r="AW616"/>
  <c r="AX616"/>
  <c r="AW617"/>
  <c r="AX617"/>
  <c r="AW618"/>
  <c r="AX618"/>
  <c r="AW619"/>
  <c r="AX619"/>
  <c r="AW620"/>
  <c r="AX620"/>
  <c r="AW621"/>
  <c r="AX621"/>
  <c r="AW622"/>
  <c r="AX622"/>
  <c r="AW623"/>
  <c r="AX623"/>
  <c r="AW624"/>
  <c r="AX624"/>
  <c r="AW625"/>
  <c r="AX625"/>
  <c r="AW626"/>
  <c r="AX626"/>
  <c r="AW627"/>
  <c r="AX627"/>
  <c r="AW628"/>
  <c r="AX628"/>
  <c r="AW629"/>
  <c r="AX629"/>
  <c r="AW630"/>
  <c r="AX630"/>
  <c r="AW631"/>
  <c r="AX631"/>
  <c r="AW632"/>
  <c r="AX632"/>
  <c r="AW633"/>
  <c r="AX633"/>
  <c r="AW634"/>
  <c r="AX634"/>
  <c r="AW635"/>
  <c r="AX635"/>
  <c r="AW636"/>
  <c r="AX636"/>
  <c r="AW637"/>
  <c r="AX637"/>
  <c r="AW638"/>
  <c r="AX638"/>
  <c r="AW639"/>
  <c r="AX639"/>
  <c r="AW640"/>
  <c r="AX640"/>
  <c r="AW641"/>
  <c r="AX641"/>
  <c r="AW642"/>
  <c r="AX642"/>
  <c r="AW643"/>
  <c r="AX643"/>
  <c r="AW644"/>
  <c r="AX644"/>
  <c r="AW645"/>
  <c r="AX645"/>
  <c r="AW646"/>
  <c r="AX646"/>
  <c r="AW647"/>
  <c r="AX647"/>
  <c r="AW648"/>
  <c r="AX648"/>
  <c r="AW649"/>
  <c r="AX649"/>
  <c r="AW650"/>
  <c r="AX650"/>
  <c r="AW651"/>
  <c r="AX651"/>
  <c r="AW652"/>
  <c r="AX652"/>
  <c r="AW653"/>
  <c r="AX653"/>
  <c r="AW654"/>
  <c r="AX654"/>
  <c r="AW655"/>
  <c r="AX655"/>
  <c r="AW656"/>
  <c r="AX656"/>
  <c r="AW657"/>
  <c r="AX657"/>
  <c r="AW658"/>
  <c r="AX658"/>
  <c r="AW659"/>
  <c r="AX659"/>
  <c r="AW660"/>
  <c r="AX660"/>
  <c r="AW661"/>
  <c r="AX661"/>
  <c r="AW662"/>
  <c r="AX662"/>
  <c r="AW663"/>
  <c r="AX663"/>
  <c r="AW664"/>
  <c r="AX664"/>
  <c r="AW665"/>
  <c r="AX665"/>
  <c r="AW666"/>
  <c r="AX666"/>
  <c r="AW667"/>
  <c r="AX667"/>
  <c r="AW668"/>
  <c r="AX668"/>
  <c r="AW669"/>
  <c r="AX669"/>
  <c r="AW670"/>
  <c r="AX670"/>
  <c r="AW671"/>
  <c r="AX671"/>
  <c r="AW672"/>
  <c r="AX672"/>
  <c r="AW673"/>
  <c r="AX673"/>
  <c r="AW674"/>
  <c r="AX674"/>
  <c r="AW675"/>
  <c r="AX675"/>
  <c r="AW676"/>
  <c r="AX676"/>
  <c r="AW677"/>
  <c r="AX677"/>
  <c r="AW678"/>
  <c r="AX678"/>
  <c r="AW679"/>
  <c r="AX679"/>
  <c r="AW680"/>
  <c r="AX680"/>
  <c r="AW681"/>
  <c r="AX681"/>
  <c r="AW682"/>
  <c r="AX682"/>
  <c r="AW683"/>
  <c r="AX683"/>
  <c r="AW684"/>
  <c r="AX684"/>
  <c r="AW685"/>
  <c r="AX685"/>
  <c r="AW686"/>
  <c r="AX686"/>
  <c r="AW687"/>
  <c r="AX687"/>
  <c r="AW688"/>
  <c r="AX688"/>
  <c r="AW689"/>
  <c r="AX689"/>
  <c r="AW690"/>
  <c r="AX690"/>
  <c r="AW691"/>
  <c r="AX691"/>
  <c r="AW692"/>
  <c r="AX692"/>
  <c r="AW693"/>
  <c r="AX693"/>
  <c r="AW694"/>
  <c r="AX694"/>
  <c r="AW695"/>
  <c r="AX695"/>
  <c r="AW696"/>
  <c r="AX696"/>
  <c r="AW697"/>
  <c r="AX697"/>
  <c r="AW698"/>
  <c r="AX698"/>
  <c r="AW699"/>
  <c r="AX699"/>
  <c r="AW700"/>
  <c r="AX700"/>
  <c r="AW701"/>
  <c r="AX701"/>
  <c r="AW702"/>
  <c r="AX702"/>
  <c r="AW703"/>
  <c r="AX703"/>
  <c r="AW704"/>
  <c r="AX704"/>
  <c r="AW705"/>
  <c r="AX705"/>
  <c r="AW706"/>
  <c r="AX706"/>
  <c r="AW707"/>
  <c r="AX707"/>
  <c r="AW708"/>
  <c r="AX708"/>
  <c r="AW709"/>
  <c r="AX709"/>
  <c r="AW710"/>
  <c r="AX710"/>
  <c r="AW711"/>
  <c r="AX711"/>
  <c r="AW712"/>
  <c r="AX712"/>
  <c r="AW713"/>
  <c r="AX713"/>
  <c r="AW714"/>
  <c r="AX714"/>
  <c r="AW715"/>
  <c r="AX715"/>
  <c r="AW716"/>
  <c r="AX716"/>
  <c r="AW717"/>
  <c r="AX717"/>
  <c r="AW718"/>
  <c r="AX718"/>
  <c r="AW719"/>
  <c r="AX719"/>
  <c r="AW720"/>
  <c r="AX720"/>
  <c r="AW721"/>
  <c r="AX721"/>
  <c r="AW722"/>
  <c r="AX722"/>
  <c r="AW723"/>
  <c r="AX723"/>
  <c r="AX724"/>
  <c r="AW725"/>
  <c r="AX725"/>
  <c r="AW726"/>
  <c r="AX726"/>
  <c r="AW727"/>
  <c r="AX727"/>
  <c r="AW728"/>
  <c r="AX728"/>
  <c r="AW729"/>
  <c r="AX729"/>
  <c r="AW730"/>
  <c r="AX730"/>
  <c r="AW731"/>
  <c r="AX731"/>
  <c r="AW732"/>
  <c r="AX732"/>
  <c r="AW733"/>
  <c r="AX733"/>
  <c r="AW734"/>
  <c r="AX734"/>
  <c r="AW735"/>
  <c r="AX735"/>
  <c r="AW736"/>
  <c r="AX736"/>
  <c r="AW737"/>
  <c r="AX737"/>
  <c r="AW738"/>
  <c r="AX738"/>
  <c r="AW739"/>
  <c r="AX739"/>
  <c r="AW740"/>
  <c r="AX740"/>
  <c r="AW741"/>
  <c r="AX741"/>
  <c r="AW742"/>
  <c r="AX742"/>
  <c r="AW743"/>
  <c r="AX743"/>
  <c r="AW744"/>
  <c r="AX744"/>
  <c r="AW745"/>
  <c r="AX745"/>
  <c r="AW746"/>
  <c r="AX746"/>
  <c r="AW747"/>
  <c r="AX747"/>
  <c r="AW748"/>
  <c r="AX748"/>
  <c r="AW749"/>
  <c r="AX749"/>
  <c r="AW750"/>
  <c r="AX750"/>
  <c r="AW751"/>
  <c r="AX751"/>
  <c r="AW752"/>
  <c r="AX752"/>
  <c r="AW753"/>
  <c r="AX753"/>
  <c r="AW754"/>
  <c r="AX754"/>
  <c r="AW755"/>
  <c r="AX755"/>
  <c r="AW756"/>
  <c r="AX756"/>
  <c r="AW757"/>
  <c r="AX757"/>
  <c r="AW758"/>
  <c r="AX758"/>
  <c r="AW759"/>
  <c r="AX759"/>
  <c r="AW760"/>
  <c r="AX760"/>
  <c r="AW761"/>
  <c r="AX761"/>
  <c r="AW762"/>
  <c r="AX762"/>
  <c r="AW763"/>
  <c r="AX763"/>
  <c r="AW764"/>
  <c r="AX764"/>
  <c r="AW765"/>
  <c r="AX765"/>
  <c r="AW766"/>
  <c r="AX766"/>
  <c r="AW767"/>
  <c r="AX767"/>
  <c r="AW768"/>
  <c r="AX768"/>
  <c r="AW769"/>
  <c r="AX769"/>
  <c r="AW770"/>
  <c r="AX770"/>
  <c r="AW771"/>
  <c r="AX771"/>
  <c r="AW772"/>
  <c r="AX772"/>
  <c r="AW773"/>
  <c r="AX773"/>
  <c r="AW774"/>
  <c r="AX774"/>
  <c r="AW775"/>
  <c r="AX775"/>
  <c r="AW776"/>
  <c r="AX776"/>
  <c r="AW777"/>
  <c r="AX777"/>
  <c r="AW778"/>
  <c r="AX778"/>
  <c r="AW779"/>
  <c r="AX779"/>
  <c r="AW780"/>
  <c r="AX780"/>
  <c r="AW781"/>
  <c r="AX781"/>
  <c r="AW782"/>
  <c r="AX782"/>
  <c r="AW783"/>
  <c r="AX783"/>
  <c r="AW784"/>
  <c r="AX784"/>
  <c r="AW785"/>
  <c r="AX785"/>
  <c r="AW786"/>
  <c r="AX786"/>
  <c r="AW787"/>
  <c r="AX787"/>
  <c r="AW788"/>
  <c r="AX788"/>
  <c r="AW789"/>
  <c r="AX789"/>
  <c r="AW790"/>
  <c r="AX790"/>
  <c r="AW791"/>
  <c r="AX791"/>
  <c r="AW792"/>
  <c r="AX792"/>
  <c r="AW793"/>
  <c r="AX793"/>
  <c r="AW794"/>
  <c r="AX794"/>
  <c r="AW795"/>
  <c r="AX795"/>
  <c r="AW796"/>
  <c r="AX796"/>
  <c r="AW797"/>
  <c r="AX797"/>
  <c r="AW798"/>
  <c r="AX798"/>
  <c r="AW799"/>
  <c r="AX799"/>
  <c r="AW800"/>
  <c r="AX800"/>
  <c r="AW801"/>
  <c r="AX801"/>
  <c r="AW802"/>
  <c r="AX802"/>
  <c r="AW803"/>
  <c r="AX803"/>
  <c r="AW804"/>
  <c r="AX804"/>
  <c r="AW805"/>
  <c r="AX805"/>
  <c r="AW806"/>
  <c r="AX806"/>
  <c r="AW807"/>
  <c r="AX807"/>
  <c r="AW808"/>
  <c r="AX808"/>
  <c r="AW809"/>
  <c r="AX809"/>
  <c r="AW810"/>
  <c r="AX810"/>
  <c r="AW811"/>
  <c r="AX811"/>
  <c r="AW812"/>
  <c r="AX812"/>
  <c r="AW813"/>
  <c r="AX813"/>
  <c r="AW814"/>
  <c r="AX814"/>
  <c r="AW815"/>
  <c r="AX815"/>
  <c r="AW816"/>
  <c r="AX816"/>
  <c r="AW817"/>
  <c r="AX817"/>
  <c r="AW818"/>
  <c r="AX818"/>
  <c r="AW819"/>
  <c r="AX819"/>
  <c r="AW820"/>
  <c r="AX820"/>
  <c r="AW821"/>
  <c r="AX821"/>
  <c r="AW822"/>
  <c r="AX822"/>
  <c r="AW823"/>
  <c r="AX823"/>
  <c r="AW824"/>
  <c r="AX824"/>
  <c r="AW825"/>
  <c r="AX825"/>
  <c r="AW826"/>
  <c r="AX826"/>
  <c r="AW827"/>
  <c r="AX827"/>
  <c r="AW828"/>
  <c r="AX828"/>
  <c r="AW829"/>
  <c r="AX829"/>
  <c r="AW830"/>
  <c r="AX830"/>
  <c r="AW831"/>
  <c r="AX831"/>
  <c r="AW832"/>
  <c r="AX832"/>
  <c r="AW833"/>
  <c r="AX833"/>
  <c r="AW834"/>
  <c r="AX834"/>
  <c r="AW835"/>
  <c r="AX835"/>
  <c r="AW836"/>
  <c r="AX836"/>
  <c r="AW837"/>
  <c r="AX837"/>
  <c r="AW838"/>
  <c r="AX838"/>
  <c r="AW839"/>
  <c r="AX839"/>
  <c r="AW840"/>
  <c r="AX840"/>
  <c r="AW841"/>
  <c r="AX841"/>
  <c r="AW842"/>
  <c r="AX842"/>
  <c r="AW843"/>
  <c r="AX843"/>
  <c r="AW844"/>
  <c r="AX844"/>
  <c r="AW845"/>
  <c r="AX845"/>
  <c r="AW846"/>
  <c r="AX846"/>
  <c r="AW847"/>
  <c r="AX847"/>
  <c r="AW848"/>
  <c r="AX848"/>
  <c r="AW849"/>
  <c r="AX849"/>
  <c r="AW850"/>
  <c r="AX850"/>
  <c r="AW851"/>
  <c r="AX851"/>
  <c r="AW852"/>
  <c r="AX852"/>
  <c r="AW853"/>
  <c r="AX853"/>
  <c r="AW854"/>
  <c r="AX854"/>
  <c r="AW855"/>
  <c r="AX855"/>
  <c r="AW856"/>
  <c r="AX856"/>
  <c r="AW857"/>
  <c r="AX857"/>
  <c r="AW858"/>
  <c r="AX858"/>
  <c r="AW859"/>
  <c r="AX859"/>
  <c r="AW860"/>
  <c r="AX860"/>
  <c r="AW861"/>
  <c r="AX861"/>
  <c r="AW862"/>
  <c r="AX862"/>
  <c r="AW863"/>
  <c r="AX863"/>
  <c r="AW864"/>
  <c r="AX864"/>
  <c r="AW865"/>
  <c r="AX865"/>
  <c r="AW866"/>
  <c r="AX866"/>
  <c r="AW867"/>
  <c r="AX867"/>
  <c r="AW868"/>
  <c r="AX868"/>
  <c r="AW869"/>
  <c r="AX869"/>
  <c r="AW870"/>
  <c r="AX870"/>
  <c r="AW871"/>
  <c r="AX871"/>
  <c r="AW872"/>
  <c r="AX872"/>
  <c r="AW873"/>
  <c r="AX873"/>
  <c r="AW874"/>
  <c r="AX874"/>
  <c r="AW875"/>
  <c r="AX875"/>
  <c r="AW876"/>
  <c r="AX876"/>
  <c r="AW877"/>
  <c r="AX877"/>
  <c r="AW878"/>
  <c r="AX878"/>
  <c r="AW879"/>
  <c r="AX879"/>
  <c r="AW880"/>
  <c r="AX880"/>
  <c r="AW881"/>
  <c r="AX881"/>
  <c r="AW882"/>
  <c r="AX882"/>
  <c r="AW883"/>
  <c r="AX883"/>
  <c r="AW884"/>
  <c r="AX884"/>
  <c r="AW885"/>
  <c r="AX885"/>
  <c r="AW886"/>
  <c r="AX886"/>
  <c r="AW887"/>
  <c r="AX887"/>
  <c r="AW888"/>
  <c r="AX888"/>
  <c r="AW889"/>
  <c r="AX889"/>
  <c r="AW890"/>
  <c r="AX890"/>
  <c r="AW891"/>
  <c r="AX891"/>
  <c r="AW892"/>
  <c r="AX892"/>
  <c r="AW893"/>
  <c r="AX893"/>
  <c r="AW894"/>
  <c r="AX894"/>
  <c r="AW895"/>
  <c r="AX895"/>
  <c r="AW896"/>
  <c r="AX896"/>
  <c r="AW897"/>
  <c r="AX897"/>
  <c r="AW898"/>
  <c r="AX898"/>
  <c r="AW899"/>
  <c r="AX899"/>
  <c r="AW900"/>
  <c r="AX900"/>
  <c r="AW901"/>
  <c r="AX901"/>
  <c r="AW902"/>
  <c r="AX902"/>
  <c r="AW903"/>
  <c r="AX903"/>
  <c r="AW904"/>
  <c r="AX904"/>
  <c r="AW905"/>
  <c r="AX905"/>
  <c r="AW906"/>
  <c r="AX906"/>
  <c r="AW907"/>
  <c r="AX907"/>
  <c r="AW908"/>
  <c r="AX908"/>
  <c r="AW909"/>
  <c r="AX909"/>
  <c r="AW910"/>
  <c r="AX910"/>
  <c r="AW911"/>
  <c r="AX911"/>
  <c r="AW912"/>
  <c r="AX912"/>
  <c r="AW913"/>
  <c r="AX913"/>
  <c r="AW914"/>
  <c r="AX914"/>
  <c r="AW915"/>
  <c r="AX915"/>
  <c r="AW916"/>
  <c r="AX916"/>
  <c r="AW917"/>
  <c r="AX917"/>
  <c r="AW918"/>
  <c r="AX918"/>
  <c r="AW919"/>
  <c r="AX919"/>
  <c r="AW920"/>
  <c r="AX920"/>
  <c r="AW921"/>
  <c r="AX921"/>
  <c r="AW922"/>
  <c r="AX922"/>
  <c r="AW923"/>
  <c r="AX923"/>
  <c r="AW924"/>
  <c r="AX924"/>
  <c r="AW925"/>
  <c r="AX925"/>
  <c r="AW926"/>
  <c r="AX926"/>
  <c r="AW927"/>
  <c r="AX927"/>
  <c r="AW928"/>
  <c r="AX928"/>
  <c r="AW929"/>
  <c r="AX929"/>
  <c r="AW930"/>
  <c r="AX930"/>
  <c r="AW931"/>
  <c r="AX931"/>
  <c r="AW932"/>
  <c r="AX932"/>
  <c r="AW933"/>
  <c r="AX933"/>
  <c r="AW934"/>
  <c r="AX934"/>
  <c r="AW935"/>
  <c r="AX935"/>
  <c r="AW936"/>
  <c r="AX936"/>
  <c r="AW937"/>
  <c r="AX937"/>
  <c r="AW938"/>
  <c r="AX938"/>
  <c r="AW939"/>
  <c r="AX939"/>
  <c r="AW940"/>
  <c r="AX940"/>
  <c r="AW941"/>
  <c r="AX941"/>
  <c r="AW942"/>
  <c r="AX942"/>
  <c r="AW943"/>
  <c r="AX943"/>
  <c r="AW944"/>
  <c r="AX944"/>
  <c r="AW945"/>
  <c r="AX945"/>
  <c r="AW946"/>
  <c r="AX946"/>
  <c r="AW947"/>
  <c r="AX947"/>
  <c r="AW948"/>
  <c r="AX948"/>
  <c r="AW949"/>
  <c r="AX949"/>
  <c r="AW950"/>
  <c r="AX950"/>
  <c r="AW951"/>
  <c r="AX951"/>
  <c r="AW952"/>
  <c r="AX952"/>
  <c r="AW953"/>
  <c r="AX953"/>
  <c r="AW954"/>
  <c r="AX954"/>
  <c r="AW955"/>
  <c r="AX955"/>
  <c r="AW956"/>
  <c r="AX956"/>
  <c r="AW957"/>
  <c r="AX957"/>
  <c r="AW958"/>
  <c r="AX958"/>
  <c r="AW959"/>
  <c r="AX959"/>
  <c r="AW960"/>
  <c r="AX960"/>
  <c r="AW961"/>
  <c r="AX961"/>
  <c r="AW962"/>
  <c r="AX962"/>
  <c r="AW963"/>
  <c r="AX963"/>
  <c r="AW964"/>
  <c r="AX964"/>
  <c r="AW965"/>
  <c r="AX965"/>
  <c r="AW966"/>
  <c r="AX966"/>
  <c r="AW967"/>
  <c r="AX967"/>
  <c r="AW968"/>
  <c r="AX968"/>
  <c r="AW969"/>
  <c r="AX969"/>
  <c r="AW970"/>
  <c r="AX970"/>
  <c r="AW971"/>
  <c r="AX971"/>
  <c r="AW972"/>
  <c r="AX972"/>
  <c r="AW973"/>
  <c r="AX973"/>
  <c r="AW974"/>
  <c r="AX974"/>
  <c r="AW975"/>
  <c r="AX975"/>
  <c r="AW976"/>
  <c r="AX976"/>
  <c r="AW977"/>
  <c r="AX977"/>
  <c r="AW978"/>
  <c r="AX978"/>
  <c r="AW979"/>
  <c r="AX979"/>
  <c r="AW980"/>
  <c r="AX980"/>
  <c r="AW981"/>
  <c r="AX981"/>
  <c r="AW982"/>
  <c r="AX982"/>
  <c r="AW983"/>
  <c r="AX983"/>
  <c r="AW984"/>
  <c r="AX984"/>
  <c r="AW985"/>
  <c r="AX985"/>
  <c r="AW986"/>
  <c r="AX986"/>
  <c r="AW987"/>
  <c r="AX987"/>
  <c r="AW988"/>
  <c r="AX988"/>
  <c r="AW989"/>
  <c r="AX989"/>
  <c r="AW990"/>
  <c r="AX990"/>
  <c r="AW991"/>
  <c r="AX991"/>
  <c r="AW992"/>
  <c r="AX992"/>
  <c r="AW993"/>
  <c r="AX993"/>
  <c r="AW994"/>
  <c r="AX994"/>
  <c r="AW995"/>
  <c r="AX995"/>
  <c r="AW996"/>
  <c r="AX996"/>
  <c r="AW997"/>
  <c r="AX997"/>
  <c r="AW998"/>
  <c r="AX998"/>
  <c r="AW999"/>
  <c r="AX999"/>
  <c r="AW1000"/>
  <c r="AX1000"/>
  <c r="AW1001"/>
  <c r="AX1001"/>
  <c r="AW1002"/>
  <c r="AX1002"/>
  <c r="AW1003"/>
  <c r="AX1003"/>
  <c r="AW1004"/>
  <c r="AX1004"/>
  <c r="AW1005"/>
  <c r="AX1005"/>
  <c r="AW1006"/>
  <c r="AX1006"/>
  <c r="AW1007"/>
  <c r="AX1007"/>
  <c r="AW1008"/>
  <c r="AX1008"/>
  <c r="AW1009"/>
  <c r="AX1009"/>
  <c r="AW1010"/>
  <c r="AX1010"/>
  <c r="AW1011"/>
  <c r="AX1011"/>
  <c r="AW1012"/>
  <c r="AX1012"/>
  <c r="AW1013"/>
  <c r="AX1013"/>
  <c r="AW1014"/>
  <c r="AX1014"/>
  <c r="AW1015"/>
  <c r="AX1015"/>
  <c r="AW1016"/>
  <c r="AX1016"/>
  <c r="AW1017"/>
  <c r="AX1017"/>
  <c r="AW1018"/>
  <c r="AX1018"/>
  <c r="AW1019"/>
  <c r="AX1019"/>
  <c r="AW1020"/>
  <c r="AX1020"/>
  <c r="AW1021"/>
  <c r="AX1021"/>
  <c r="AW1022"/>
  <c r="AX1022"/>
  <c r="AW1023"/>
  <c r="AX1023"/>
  <c r="AW1024"/>
  <c r="AX1024"/>
  <c r="AW1025"/>
  <c r="AX1025"/>
  <c r="AW1026"/>
  <c r="AX1026"/>
  <c r="AW1027"/>
  <c r="AX1027"/>
  <c r="AW1028"/>
  <c r="AX1028"/>
  <c r="AW1029"/>
  <c r="AX1029"/>
  <c r="AW1030"/>
  <c r="AX1030"/>
  <c r="AW1031"/>
  <c r="AX1031"/>
  <c r="AW1032"/>
  <c r="AX1032"/>
  <c r="AW1033"/>
  <c r="AX1033"/>
  <c r="AW1034"/>
  <c r="AX1034"/>
  <c r="AW1035"/>
  <c r="AX1035"/>
  <c r="AW1036"/>
  <c r="AX1036"/>
  <c r="AW1037"/>
  <c r="AX1037"/>
  <c r="AW1038"/>
  <c r="AX1038"/>
  <c r="AW1039"/>
  <c r="AX1039"/>
  <c r="AW1040"/>
  <c r="AX1040"/>
  <c r="AW1041"/>
  <c r="AX1041"/>
  <c r="AW1042"/>
  <c r="AX1042"/>
  <c r="AW1043"/>
  <c r="AX1043"/>
  <c r="AW1044"/>
  <c r="AX1044"/>
  <c r="AW1045"/>
  <c r="AX1045"/>
  <c r="AX1046"/>
  <c r="AW1047"/>
  <c r="AX1047"/>
  <c r="AW1048"/>
  <c r="AX1048"/>
  <c r="AW1049"/>
  <c r="AX1049"/>
  <c r="AW1050"/>
  <c r="AX1050"/>
  <c r="AW1051"/>
  <c r="AX1051"/>
  <c r="AW1052"/>
  <c r="AX1052"/>
  <c r="AW1053"/>
  <c r="AX1053"/>
  <c r="AW1054"/>
  <c r="AX1054"/>
  <c r="AW1055"/>
  <c r="AX1055"/>
  <c r="AW1056"/>
  <c r="AX1056"/>
  <c r="AW1057"/>
  <c r="AX1057"/>
  <c r="AW1058"/>
  <c r="AX1058"/>
  <c r="AW1059"/>
  <c r="AX1059"/>
  <c r="AW1060"/>
  <c r="AX1060"/>
  <c r="AW1061"/>
  <c r="AX1061"/>
  <c r="AW1062"/>
  <c r="AX1062"/>
  <c r="AW1063"/>
  <c r="AX1063"/>
  <c r="AW1064"/>
  <c r="AX1064"/>
  <c r="AW1065"/>
  <c r="AX1065"/>
  <c r="AW1066"/>
  <c r="AX1066"/>
  <c r="AW1067"/>
  <c r="AX1067"/>
  <c r="AW1068"/>
  <c r="AX1068"/>
  <c r="AW1069"/>
  <c r="AX1069"/>
  <c r="AW1070"/>
  <c r="AX1070"/>
  <c r="AW1071"/>
  <c r="AX1071"/>
  <c r="AW1072"/>
  <c r="AX1072"/>
  <c r="AW1073"/>
  <c r="AX1073"/>
  <c r="AW1074"/>
  <c r="AX1074"/>
  <c r="AW1075"/>
  <c r="AX1075"/>
  <c r="AW1076"/>
  <c r="AX1076"/>
  <c r="AW1077"/>
  <c r="AX1077"/>
  <c r="AW1078"/>
  <c r="AX1078"/>
  <c r="AW1079"/>
  <c r="AX1079"/>
  <c r="AW1080"/>
  <c r="AX1080"/>
  <c r="AW1081"/>
  <c r="AX1081"/>
  <c r="AW1082"/>
  <c r="AX1082"/>
  <c r="AW1083"/>
  <c r="AX1083"/>
  <c r="AW1084"/>
  <c r="AX1084"/>
  <c r="AW1085"/>
  <c r="AX1085"/>
  <c r="AW1086"/>
  <c r="AX1086"/>
  <c r="AW1087"/>
  <c r="AX1087"/>
  <c r="AW1088"/>
  <c r="AX1088"/>
  <c r="AW1089"/>
  <c r="AX1089"/>
  <c r="AW1090"/>
  <c r="AX1090"/>
  <c r="AW1091"/>
  <c r="AX1091"/>
  <c r="AW1092"/>
  <c r="AX1092"/>
  <c r="AW1093"/>
  <c r="AX1093"/>
  <c r="AW1094"/>
  <c r="AX1094"/>
  <c r="AW1095"/>
  <c r="AX1095"/>
  <c r="AW1096"/>
  <c r="AX1096"/>
  <c r="AW1097"/>
  <c r="AX1097"/>
  <c r="AW1098"/>
  <c r="AX1098"/>
  <c r="AW1099"/>
  <c r="AX1099"/>
  <c r="AW1100"/>
  <c r="AX1100"/>
  <c r="AW1101"/>
  <c r="AX1101"/>
  <c r="AW1102"/>
  <c r="AX1102"/>
  <c r="AW1103"/>
  <c r="AX1103"/>
  <c r="AW1104"/>
  <c r="AX1104"/>
  <c r="AW1105"/>
  <c r="AX1105"/>
  <c r="AW1106"/>
  <c r="AX1106"/>
  <c r="AW1107"/>
  <c r="AX1107"/>
  <c r="AW1108"/>
  <c r="AX1108"/>
  <c r="AW1109"/>
  <c r="AX1109"/>
  <c r="AW1110"/>
  <c r="AX1110"/>
  <c r="AW1111"/>
  <c r="AX1111"/>
  <c r="AW1112"/>
  <c r="AX1112"/>
  <c r="AW1113"/>
  <c r="AX1113"/>
  <c r="AW1114"/>
  <c r="AX1114"/>
  <c r="AW1115"/>
  <c r="AX1115"/>
  <c r="AW1116"/>
  <c r="AX1116"/>
  <c r="AW1117"/>
  <c r="AX1117"/>
  <c r="AW1118"/>
  <c r="AX1118"/>
  <c r="AW1119"/>
  <c r="AX1119"/>
  <c r="AW1120"/>
  <c r="AX1120"/>
  <c r="AW1121"/>
  <c r="AX1121"/>
  <c r="AW1122"/>
  <c r="AX1122"/>
  <c r="AW1123"/>
  <c r="AX1123"/>
  <c r="AW1124"/>
  <c r="AX1124"/>
  <c r="AW1125"/>
  <c r="AX1125"/>
  <c r="AW1126"/>
  <c r="AX1126"/>
  <c r="AW1127"/>
  <c r="AX1127"/>
  <c r="AW1128"/>
  <c r="AX1128"/>
  <c r="AW1129"/>
  <c r="AX1129"/>
  <c r="AW1130"/>
  <c r="AX1130"/>
  <c r="AW1131"/>
  <c r="AX1131"/>
  <c r="AW1132"/>
  <c r="AX1132"/>
  <c r="AW1133"/>
  <c r="AX1133"/>
  <c r="AW1134"/>
  <c r="AX1134"/>
  <c r="AW1135"/>
  <c r="AX1135"/>
  <c r="AW1136"/>
  <c r="AX1136"/>
  <c r="AW1137"/>
  <c r="AX1137"/>
  <c r="AW1138"/>
  <c r="AX1138"/>
  <c r="AW1139"/>
  <c r="AX1139"/>
  <c r="AW1140"/>
  <c r="AX1140"/>
  <c r="AW1141"/>
  <c r="AX1141"/>
  <c r="AW1142"/>
  <c r="AX1142"/>
  <c r="AW1143"/>
  <c r="AX1143"/>
  <c r="AW1144"/>
  <c r="AX1144"/>
  <c r="AW1145"/>
  <c r="AX1145"/>
  <c r="AW1146"/>
  <c r="AX1146"/>
  <c r="AW1147"/>
  <c r="AX1147"/>
  <c r="AW1148"/>
  <c r="AX1148"/>
  <c r="AW1149"/>
  <c r="AX1149"/>
  <c r="AW1150"/>
  <c r="AX1150"/>
  <c r="AW1151"/>
  <c r="AX1151"/>
  <c r="AW1152"/>
  <c r="AX1152"/>
  <c r="AW1153"/>
  <c r="AX1153"/>
  <c r="AW1154"/>
  <c r="AX1154"/>
  <c r="AW1155"/>
  <c r="AX1155"/>
  <c r="AW1156"/>
  <c r="AX1156"/>
  <c r="AW1157"/>
  <c r="AX1157"/>
  <c r="AW1158"/>
  <c r="AX1158"/>
  <c r="AW1159"/>
  <c r="AX1159"/>
  <c r="AW1160"/>
  <c r="AX1160"/>
  <c r="AW1161"/>
  <c r="AX1161"/>
  <c r="AW1162"/>
  <c r="AX1162"/>
  <c r="AW1163"/>
  <c r="AX1163"/>
  <c r="AW1164"/>
  <c r="AX1164"/>
  <c r="AW1165"/>
  <c r="AX1165"/>
  <c r="AW1166"/>
  <c r="AX1166"/>
  <c r="AW1167"/>
  <c r="AX1167"/>
  <c r="AW1168"/>
  <c r="AX1168"/>
  <c r="AW1169"/>
  <c r="AX1169"/>
  <c r="AW1170"/>
  <c r="AX1170"/>
  <c r="AW1171"/>
  <c r="AX1171"/>
  <c r="AW1172"/>
  <c r="AX1172"/>
  <c r="AW1173"/>
  <c r="AX1173"/>
  <c r="AW1174"/>
  <c r="AX1174"/>
  <c r="AW1175"/>
  <c r="AX1175"/>
  <c r="AW1176"/>
  <c r="AX1176"/>
  <c r="AW1177"/>
  <c r="AX1177"/>
  <c r="AW1178"/>
  <c r="AX1178"/>
  <c r="AW1179"/>
  <c r="AX1179"/>
  <c r="AW1180"/>
  <c r="AX1180"/>
  <c r="AW1181"/>
  <c r="AX1181"/>
  <c r="AW1182"/>
  <c r="AX1182"/>
  <c r="AW1183"/>
  <c r="AX1183"/>
  <c r="AW1184"/>
  <c r="AX1184"/>
  <c r="AW1185"/>
  <c r="AX1185"/>
  <c r="AW1186"/>
  <c r="AX1186"/>
  <c r="AW1187"/>
  <c r="AX1187"/>
  <c r="AW1188"/>
  <c r="AX1188"/>
  <c r="AW1189"/>
  <c r="AX1189"/>
  <c r="AW1190"/>
  <c r="AX1190"/>
  <c r="AW1191"/>
  <c r="AX1191"/>
  <c r="AW1192"/>
  <c r="AX1192"/>
  <c r="AW1193"/>
  <c r="AX1193"/>
  <c r="AW1194"/>
  <c r="AX1194"/>
  <c r="AW1195"/>
  <c r="AX1195"/>
  <c r="AW1196"/>
  <c r="AX1196"/>
  <c r="AW1197"/>
  <c r="AX1197"/>
  <c r="AW1198"/>
  <c r="AX1198"/>
  <c r="AW1199"/>
  <c r="AX1199"/>
  <c r="AW1200"/>
  <c r="AX1200"/>
  <c r="AW1201"/>
  <c r="AX1201"/>
  <c r="AW1202"/>
  <c r="AX1202"/>
  <c r="AW1203"/>
  <c r="AX1203"/>
  <c r="AW1204"/>
  <c r="AX1204"/>
  <c r="AW1205"/>
  <c r="AX1205"/>
  <c r="AW1206"/>
  <c r="AX1206"/>
  <c r="AW1207"/>
  <c r="AX1207"/>
  <c r="AW1208"/>
  <c r="AX1208"/>
  <c r="AW1209"/>
  <c r="AX1209"/>
  <c r="AW1210"/>
  <c r="AX1210"/>
  <c r="AW1211"/>
  <c r="AX1211"/>
  <c r="AW1212"/>
  <c r="AX1212"/>
  <c r="AW1213"/>
  <c r="AX1213"/>
  <c r="AW1214"/>
  <c r="AX1214"/>
  <c r="AW1215"/>
  <c r="AX1215"/>
  <c r="AW1216"/>
  <c r="AX1216"/>
  <c r="AW1217"/>
  <c r="AX1217"/>
  <c r="AW1218"/>
  <c r="AX1218"/>
  <c r="AW1219"/>
  <c r="AX1219"/>
  <c r="AW1220"/>
  <c r="AX1220"/>
  <c r="AW1221"/>
  <c r="AX1221"/>
  <c r="AW1222"/>
  <c r="AX1222"/>
  <c r="AW1223"/>
  <c r="AX1223"/>
  <c r="AW1224"/>
  <c r="AX1224"/>
  <c r="AW1225"/>
  <c r="AX1225"/>
  <c r="AW1226"/>
  <c r="AX1226"/>
  <c r="AW1227"/>
  <c r="AX1227"/>
  <c r="AW1228"/>
  <c r="AX1228"/>
  <c r="AW1229"/>
  <c r="AX1229"/>
  <c r="AW1230"/>
  <c r="AX1230"/>
  <c r="AW1231"/>
  <c r="AX1231"/>
  <c r="AW1232"/>
  <c r="AX1232"/>
  <c r="AW1233"/>
  <c r="AX1233"/>
  <c r="AW1234"/>
  <c r="AX1234"/>
  <c r="AW1235"/>
  <c r="AX1235"/>
  <c r="AW1236"/>
  <c r="AX1236"/>
  <c r="AW1237"/>
  <c r="AX1237"/>
  <c r="AW1238"/>
  <c r="AX1238"/>
  <c r="AW1239"/>
  <c r="AX1239"/>
  <c r="AW1240"/>
  <c r="AX1240"/>
  <c r="AW1241"/>
  <c r="AX1241"/>
  <c r="AW1242"/>
  <c r="AX1242"/>
  <c r="AW1243"/>
  <c r="AX1243"/>
  <c r="AW1244"/>
  <c r="AX1244"/>
  <c r="AW1245"/>
  <c r="AX1245"/>
  <c r="AW1246"/>
  <c r="AX1246"/>
  <c r="AW1247"/>
  <c r="AX1247"/>
  <c r="AW1248"/>
  <c r="AX1248"/>
  <c r="AW1249"/>
  <c r="AX1249"/>
  <c r="AW1250"/>
  <c r="AX1250"/>
  <c r="AW1251"/>
  <c r="AX1251"/>
  <c r="AW1252"/>
  <c r="AX1252"/>
  <c r="AW1253"/>
  <c r="AX1253"/>
  <c r="AW1254"/>
  <c r="AX1254"/>
  <c r="AW1255"/>
  <c r="AX1255"/>
  <c r="AW1256"/>
  <c r="AX1256"/>
  <c r="AW1257"/>
  <c r="AX1257"/>
  <c r="AW1258"/>
  <c r="AX1258"/>
  <c r="AW1259"/>
  <c r="AX1259"/>
  <c r="AW1260"/>
  <c r="AX1260"/>
  <c r="AW1261"/>
  <c r="AX1261"/>
  <c r="AW1262"/>
  <c r="AX1262"/>
  <c r="AW1263"/>
  <c r="AX1263"/>
  <c r="AW1264"/>
  <c r="AX1264"/>
  <c r="AW1265"/>
  <c r="AX1265"/>
  <c r="AW1266"/>
  <c r="AX1266"/>
  <c r="AW1267"/>
  <c r="AX1267"/>
  <c r="AW1268"/>
  <c r="AX1268"/>
  <c r="AW1269"/>
  <c r="AX1269"/>
  <c r="AW1270"/>
  <c r="AX1270"/>
  <c r="AW1271"/>
  <c r="AX1271"/>
  <c r="AW1272"/>
  <c r="AX1272"/>
  <c r="AW1273"/>
  <c r="AX1273"/>
  <c r="AW1274"/>
  <c r="AX1274"/>
  <c r="AW1275"/>
  <c r="AX1275"/>
  <c r="AW1276"/>
  <c r="AX1276"/>
  <c r="AW1277"/>
  <c r="AX1277"/>
  <c r="AW1278"/>
  <c r="AX1278"/>
  <c r="AW1279"/>
  <c r="AX1279"/>
  <c r="AW1280"/>
  <c r="AX1280"/>
  <c r="AW1281"/>
  <c r="AX1281"/>
  <c r="AW1282"/>
  <c r="AX1282"/>
  <c r="AW1283"/>
  <c r="AX1283"/>
  <c r="AW1284"/>
  <c r="AX1284"/>
  <c r="AW1285"/>
  <c r="AX1285"/>
  <c r="AW1286"/>
  <c r="AX1286"/>
  <c r="AW1287"/>
  <c r="AX1287"/>
  <c r="AW1288"/>
  <c r="AX1288"/>
  <c r="AW1289"/>
  <c r="AX1289"/>
  <c r="AW1290"/>
  <c r="AX1290"/>
  <c r="AW1291"/>
  <c r="AX1291"/>
  <c r="AW1292"/>
  <c r="AX1292"/>
  <c r="AW1293"/>
  <c r="AX1293"/>
  <c r="AW1294"/>
  <c r="AX1294"/>
  <c r="AW1295"/>
  <c r="AX1295"/>
  <c r="AW1296"/>
  <c r="AX1296"/>
  <c r="AW1297"/>
  <c r="AX1297"/>
  <c r="AW1298"/>
  <c r="AX1298"/>
  <c r="AW1299"/>
  <c r="AX1299"/>
  <c r="AW1300"/>
  <c r="AX1300"/>
  <c r="AW1301"/>
  <c r="AX1301"/>
  <c r="AW1302"/>
  <c r="AX1302"/>
  <c r="AW1303"/>
  <c r="AX1303"/>
  <c r="AW1304"/>
  <c r="AX1304"/>
  <c r="AW1305"/>
  <c r="AX1305"/>
  <c r="AW1306"/>
  <c r="AX1306"/>
  <c r="AW1307"/>
  <c r="AX1307"/>
  <c r="AW1308"/>
  <c r="AX1308"/>
  <c r="AW1309"/>
  <c r="AX1309"/>
  <c r="AW1310"/>
  <c r="AX1310"/>
  <c r="AW1311"/>
  <c r="AX1311"/>
  <c r="AW1312"/>
  <c r="AX1312"/>
  <c r="AW1313"/>
  <c r="AX1313"/>
  <c r="AW1314"/>
  <c r="AX1314"/>
  <c r="AW1315"/>
  <c r="AX1315"/>
  <c r="AW1316"/>
  <c r="AX1316"/>
  <c r="AW1317"/>
  <c r="AX1317"/>
  <c r="AW1318"/>
  <c r="AX1318"/>
  <c r="AW1319"/>
  <c r="AX1319"/>
  <c r="AW1320"/>
  <c r="AX1320"/>
  <c r="AW1321"/>
  <c r="AX1321"/>
  <c r="AW1322"/>
  <c r="AX1322"/>
  <c r="AW1323"/>
  <c r="AX1323"/>
  <c r="AW1324"/>
  <c r="AX1324"/>
  <c r="AW1325"/>
  <c r="AX1325"/>
  <c r="AW1326"/>
  <c r="AX1326"/>
  <c r="AW1327"/>
  <c r="AX1327"/>
  <c r="AW1328"/>
  <c r="AX1328"/>
  <c r="AW1329"/>
  <c r="AX1329"/>
  <c r="AW1330"/>
  <c r="AX1330"/>
  <c r="AW1331"/>
  <c r="AX1331"/>
  <c r="AW1332"/>
  <c r="AX1332"/>
  <c r="AW1333"/>
  <c r="AX1333"/>
  <c r="AW1334"/>
  <c r="AX1334"/>
  <c r="AW1335"/>
  <c r="AX1335"/>
  <c r="AW1336"/>
  <c r="AX1336"/>
  <c r="AW1337"/>
  <c r="AX1337"/>
  <c r="AW1338"/>
  <c r="AX1338"/>
  <c r="AW1339"/>
  <c r="AX1339"/>
  <c r="AW1340"/>
  <c r="AX1340"/>
  <c r="AW1341"/>
  <c r="AX1341"/>
  <c r="AW1342"/>
  <c r="AX1342"/>
  <c r="AW1343"/>
  <c r="AX1343"/>
  <c r="AW1344"/>
  <c r="AX1344"/>
  <c r="AW1345"/>
  <c r="AX1345"/>
  <c r="AW1346"/>
  <c r="AX1346"/>
  <c r="AW1347"/>
  <c r="AX1347"/>
  <c r="AW1348"/>
  <c r="AX1348"/>
  <c r="AW1349"/>
  <c r="AX1349"/>
  <c r="AW1350"/>
  <c r="AX1350"/>
  <c r="AW1351"/>
  <c r="AX1351"/>
  <c r="AW1352"/>
  <c r="AX1352"/>
  <c r="AW1353"/>
  <c r="AX1353"/>
  <c r="AW1354"/>
  <c r="AX1354"/>
  <c r="AW1355"/>
  <c r="AX1355"/>
  <c r="AW1356"/>
  <c r="AX1356"/>
  <c r="AW1357"/>
  <c r="AX1357"/>
  <c r="AW1358"/>
  <c r="AX1358"/>
  <c r="AW1359"/>
  <c r="AX1359"/>
  <c r="AW1360"/>
  <c r="AX1360"/>
  <c r="AW1361"/>
  <c r="AX1361"/>
  <c r="AW1362"/>
  <c r="AX1362"/>
  <c r="AW1363"/>
  <c r="AX1363"/>
  <c r="AW1364"/>
  <c r="AX1364"/>
  <c r="AW1365"/>
  <c r="AX1365"/>
  <c r="AW1366"/>
  <c r="AX1366"/>
  <c r="AW1367"/>
  <c r="AX1367"/>
  <c r="AW1368"/>
  <c r="AX1368"/>
  <c r="AW1369"/>
  <c r="AX1369"/>
  <c r="AW1370"/>
  <c r="AX1370"/>
  <c r="AW1371"/>
  <c r="AX1371"/>
  <c r="AW1372"/>
  <c r="AX1372"/>
  <c r="AW1373"/>
  <c r="AX1373"/>
  <c r="AW1374"/>
  <c r="AX1374"/>
  <c r="AW1375"/>
  <c r="AX1375"/>
  <c r="AW1376"/>
  <c r="AX1376"/>
  <c r="AW1377"/>
  <c r="AX1377"/>
  <c r="AW1378"/>
  <c r="AX1378"/>
  <c r="AW1379"/>
  <c r="AX1379"/>
  <c r="AW1380"/>
  <c r="AX1380"/>
  <c r="AW1381"/>
  <c r="AX1381"/>
  <c r="AW1382"/>
  <c r="AX1382"/>
  <c r="AW1383"/>
  <c r="AX1383"/>
  <c r="AW1384"/>
  <c r="AX1384"/>
  <c r="AW1385"/>
  <c r="AX1385"/>
  <c r="AW1386"/>
  <c r="AX1386"/>
  <c r="AW1387"/>
  <c r="AX1387"/>
  <c r="AW1388"/>
  <c r="AX1388"/>
  <c r="AW1389"/>
  <c r="AX1389"/>
  <c r="AW1390"/>
  <c r="AX1390"/>
  <c r="AW1391"/>
  <c r="AX1391"/>
  <c r="AW1392"/>
  <c r="AX1392"/>
  <c r="AW1393"/>
  <c r="AX1393"/>
  <c r="AW1394"/>
  <c r="AX1394"/>
  <c r="AW1395"/>
  <c r="AX1395"/>
  <c r="AW1396"/>
  <c r="AX1396"/>
  <c r="AW1397"/>
  <c r="AX1397"/>
  <c r="AW1398"/>
  <c r="AX1398"/>
  <c r="AW1399"/>
  <c r="AX1399"/>
  <c r="AW1400"/>
  <c r="AX1400"/>
  <c r="AW1401"/>
  <c r="AX1401"/>
  <c r="AW1402"/>
  <c r="AX1402"/>
  <c r="AW1403"/>
  <c r="AX1403"/>
  <c r="AW1404"/>
  <c r="AX1404"/>
  <c r="AW1405"/>
  <c r="AX1405"/>
  <c r="AW1406"/>
  <c r="AX1406"/>
  <c r="AW1407"/>
  <c r="AX1407"/>
  <c r="AW1408"/>
  <c r="AX1408"/>
  <c r="AW1409"/>
  <c r="AX1409"/>
  <c r="AW1410"/>
  <c r="AX1410"/>
  <c r="AW1411"/>
  <c r="AX1411"/>
  <c r="AW1412"/>
  <c r="AX1412"/>
  <c r="AW1413"/>
  <c r="AX1413"/>
  <c r="AW1414"/>
  <c r="AX1414"/>
  <c r="AW1415"/>
  <c r="AX1415"/>
  <c r="AW1416"/>
  <c r="AX1416"/>
  <c r="AW1417"/>
  <c r="AX1417"/>
  <c r="AW1418"/>
  <c r="AX1418"/>
  <c r="AW1419"/>
  <c r="AX1419"/>
  <c r="AW1420"/>
  <c r="AX1420"/>
  <c r="AW1421"/>
  <c r="AX1421"/>
  <c r="AW1422"/>
  <c r="AX1422"/>
  <c r="AW1423"/>
  <c r="AX1423"/>
  <c r="AW1424"/>
  <c r="AX1424"/>
  <c r="AW1425"/>
  <c r="AX1425"/>
  <c r="AW1426"/>
  <c r="AX1426"/>
  <c r="AW1427"/>
  <c r="AX1427"/>
  <c r="AW1428"/>
  <c r="AX1428"/>
  <c r="AW1429"/>
  <c r="AX1429"/>
  <c r="AW1430"/>
  <c r="AX1430"/>
  <c r="AW1431"/>
  <c r="AX1431"/>
  <c r="AW1432"/>
  <c r="AX1432"/>
  <c r="AW1433"/>
  <c r="AX1433"/>
  <c r="AW1434"/>
  <c r="AX1434"/>
  <c r="AW1435"/>
  <c r="AX1435"/>
  <c r="AW1436"/>
  <c r="AX1436"/>
  <c r="AW1437"/>
  <c r="AX1437"/>
  <c r="AW1438"/>
  <c r="AX1438"/>
  <c r="AW1439"/>
  <c r="AX1439"/>
  <c r="AW1440"/>
  <c r="AX1440"/>
  <c r="AW1441"/>
  <c r="AX1441"/>
  <c r="AW1442"/>
  <c r="AX1442"/>
  <c r="AW1443"/>
  <c r="AX1443"/>
  <c r="AW1444"/>
  <c r="AX1444"/>
  <c r="AW1445"/>
  <c r="AX1445"/>
  <c r="AW1446"/>
  <c r="AX1446"/>
  <c r="AW1447"/>
  <c r="AX1447"/>
  <c r="AW1448"/>
  <c r="AX1448"/>
  <c r="AW1449"/>
  <c r="AX1449"/>
  <c r="AW1450"/>
  <c r="AX1450"/>
  <c r="AW1451"/>
  <c r="AX1451"/>
  <c r="AW1452"/>
  <c r="AX1452"/>
  <c r="AW1453"/>
  <c r="AX1453"/>
  <c r="AW1454"/>
  <c r="AX1454"/>
  <c r="AW1455"/>
  <c r="AX1455"/>
  <c r="AW1456"/>
  <c r="AX1456"/>
  <c r="AW1457"/>
  <c r="AX1457"/>
  <c r="AW1458"/>
  <c r="AX1458"/>
  <c r="AW1459"/>
  <c r="AX1459"/>
  <c r="AW1460"/>
  <c r="AX1460"/>
  <c r="AW1461"/>
  <c r="AX1461"/>
  <c r="AW1462"/>
  <c r="AX1462"/>
  <c r="AW1463"/>
  <c r="AX1463"/>
  <c r="AW1464"/>
  <c r="AX1464"/>
  <c r="AW1465"/>
  <c r="AX1465"/>
  <c r="AW1466"/>
  <c r="AX1466"/>
  <c r="AW1467"/>
  <c r="AX1467"/>
  <c r="AW1468"/>
  <c r="AX1468"/>
  <c r="AW1469"/>
  <c r="AX1469"/>
  <c r="AW1470"/>
  <c r="AX1470"/>
  <c r="AW1471"/>
  <c r="AX1471"/>
  <c r="AW1472"/>
  <c r="AX1472"/>
  <c r="AW1473"/>
  <c r="AX1473"/>
  <c r="AW1474"/>
  <c r="AX1474"/>
  <c r="AW1475"/>
  <c r="AX1475"/>
  <c r="AW1476"/>
  <c r="AX1476"/>
  <c r="AW1477"/>
  <c r="AX1477"/>
  <c r="AW1478"/>
  <c r="AX1478"/>
  <c r="AW1479"/>
  <c r="AX1479"/>
  <c r="AW1480"/>
  <c r="AX1480"/>
  <c r="AW1481"/>
  <c r="AX1481"/>
  <c r="AW1482"/>
  <c r="AX1482"/>
  <c r="AW1483"/>
  <c r="AX1483"/>
  <c r="AW1484"/>
  <c r="AX1484"/>
  <c r="AW1485"/>
  <c r="AX1485"/>
  <c r="AW1486"/>
  <c r="AX1486"/>
  <c r="AW1487"/>
  <c r="AX1487"/>
  <c r="AW1488"/>
  <c r="AX1488"/>
  <c r="AW1489"/>
  <c r="AX1489"/>
  <c r="AW1490"/>
  <c r="AX1490"/>
  <c r="AW1491"/>
  <c r="AX1491"/>
  <c r="AW1492"/>
  <c r="AX1492"/>
  <c r="AW1493"/>
  <c r="AX1493"/>
  <c r="AW1494"/>
  <c r="AX1494"/>
  <c r="AW1495"/>
  <c r="AX1495"/>
  <c r="AW1496"/>
  <c r="AX1496"/>
  <c r="AW1497"/>
  <c r="AX1497"/>
  <c r="AW1498"/>
  <c r="AX1498"/>
  <c r="AW1499"/>
  <c r="AX1499"/>
  <c r="AW1500"/>
  <c r="AX1500"/>
  <c r="AW1501"/>
  <c r="AX1501"/>
  <c r="AW1502"/>
  <c r="AX1502"/>
  <c r="AW1503"/>
  <c r="AX1503"/>
  <c r="AW1504"/>
  <c r="AX1504"/>
  <c r="AW1505"/>
  <c r="AX1505"/>
  <c r="AW1506"/>
  <c r="AX1506"/>
  <c r="AW1507"/>
  <c r="AX1507"/>
  <c r="AW1508"/>
  <c r="AX1508"/>
  <c r="AW1509"/>
  <c r="AX1509"/>
  <c r="AW1510"/>
  <c r="AX1510"/>
  <c r="AW1511"/>
  <c r="AX1511"/>
  <c r="AW1512"/>
  <c r="AX1512"/>
  <c r="AW1513"/>
  <c r="AX1513"/>
  <c r="AW1514"/>
  <c r="AX1514"/>
  <c r="AW1515"/>
  <c r="AX1515"/>
  <c r="AW1516"/>
  <c r="AX1516"/>
  <c r="AW1517"/>
  <c r="AX1517"/>
  <c r="AW1518"/>
  <c r="AX1518"/>
  <c r="AW1519"/>
  <c r="AX1519"/>
  <c r="AW1520"/>
  <c r="AX1520"/>
  <c r="AW1521"/>
  <c r="AX1521"/>
  <c r="AW1522"/>
  <c r="AX1522"/>
  <c r="AW1523"/>
  <c r="AX1523"/>
  <c r="AW1524"/>
  <c r="AX1524"/>
  <c r="AW1525"/>
  <c r="AX1525"/>
  <c r="AW1526"/>
  <c r="AX1526"/>
  <c r="AW1527"/>
  <c r="AX1527"/>
  <c r="AW1528"/>
  <c r="AX1528"/>
  <c r="AW1529"/>
  <c r="AX1529"/>
  <c r="AW1530"/>
  <c r="AX1530"/>
  <c r="AW1531"/>
  <c r="AX1531"/>
  <c r="AW1532"/>
  <c r="AX1532"/>
  <c r="AW1533"/>
  <c r="AX1533"/>
  <c r="AW1534"/>
  <c r="AX1534"/>
  <c r="AW1535"/>
  <c r="AX1535"/>
  <c r="AW1536"/>
  <c r="AX1536"/>
  <c r="AW1537"/>
  <c r="AX1537"/>
  <c r="AW1538"/>
  <c r="AX1538"/>
  <c r="AW1539"/>
  <c r="AX1539"/>
  <c r="AW1540"/>
  <c r="AX1540"/>
  <c r="AW1541"/>
  <c r="AX1541"/>
  <c r="AW1542"/>
  <c r="AX1542"/>
  <c r="AW1543"/>
  <c r="AX1543"/>
  <c r="AW1544"/>
  <c r="AX1544"/>
  <c r="AW1545"/>
  <c r="AX1545"/>
  <c r="AW1546"/>
  <c r="AX1546"/>
  <c r="AW1547"/>
  <c r="AX1547"/>
  <c r="AW1548"/>
  <c r="AX1548"/>
  <c r="AW1549"/>
  <c r="AX1549"/>
  <c r="AW1550"/>
  <c r="AX1550"/>
  <c r="AW1551"/>
  <c r="AX1551"/>
  <c r="AW1552"/>
  <c r="AX1552"/>
  <c r="AW1553"/>
  <c r="AX1553"/>
  <c r="AW1554"/>
  <c r="AX1554"/>
  <c r="AW1555"/>
  <c r="AX1555"/>
  <c r="AW1556"/>
  <c r="AX1556"/>
  <c r="AW1557"/>
  <c r="AX1557"/>
  <c r="AW1558"/>
  <c r="AX1558"/>
  <c r="AW1559"/>
  <c r="AX1559"/>
  <c r="AW1560"/>
  <c r="AX1560"/>
  <c r="AW1561"/>
  <c r="AX1561"/>
  <c r="AW1562"/>
  <c r="AX1562"/>
  <c r="AW1563"/>
  <c r="AX1563"/>
  <c r="AW1564"/>
  <c r="AX1564"/>
  <c r="AW1565"/>
  <c r="AX1565"/>
  <c r="AW1566"/>
  <c r="AX1566"/>
  <c r="AW1567"/>
  <c r="AX1567"/>
  <c r="AW1568"/>
  <c r="AX1568"/>
  <c r="AW1569"/>
  <c r="AX1569"/>
  <c r="AW1570"/>
  <c r="AX1570"/>
  <c r="AW1571"/>
  <c r="AX1571"/>
  <c r="AW1572"/>
  <c r="AX1572"/>
  <c r="AW1573"/>
  <c r="AX1573"/>
  <c r="AW1574"/>
  <c r="AX1574"/>
  <c r="AW1575"/>
  <c r="AX1575"/>
  <c r="AW1576"/>
  <c r="AX1576"/>
  <c r="AW1577"/>
  <c r="AX1577"/>
  <c r="AW1578"/>
  <c r="AX1578"/>
  <c r="AW1579"/>
  <c r="AX1579"/>
  <c r="AW1580"/>
  <c r="AX1580"/>
  <c r="AW1581"/>
  <c r="AX1581"/>
  <c r="AW1582"/>
  <c r="AX1582"/>
  <c r="AW1583"/>
  <c r="AX1583"/>
  <c r="AW1584"/>
  <c r="AX1584"/>
  <c r="AW1585"/>
  <c r="AX1585"/>
  <c r="AW1586"/>
  <c r="AX1586"/>
  <c r="AW1587"/>
  <c r="AX1587"/>
  <c r="AW1588"/>
  <c r="AX1588"/>
  <c r="AW1589"/>
  <c r="AX1589"/>
  <c r="AW1590"/>
  <c r="AX1590"/>
  <c r="AW1591"/>
  <c r="AX1591"/>
  <c r="AW1592"/>
  <c r="AX1592"/>
  <c r="AW1593"/>
  <c r="AX1593"/>
  <c r="AW1594"/>
  <c r="AX1594"/>
  <c r="AW1595"/>
  <c r="AX1595"/>
  <c r="AW1596"/>
  <c r="AX1596"/>
  <c r="AW1597"/>
  <c r="AX1597"/>
  <c r="AW1598"/>
  <c r="AX1598"/>
  <c r="AW1599"/>
  <c r="AX1599"/>
  <c r="AW1600"/>
  <c r="AX1600"/>
  <c r="AW1601"/>
  <c r="AX1601"/>
  <c r="AW1602"/>
  <c r="AX1602"/>
  <c r="AW1603"/>
  <c r="AX1603"/>
  <c r="AW1604"/>
  <c r="AX1604"/>
  <c r="AW1605"/>
  <c r="AX1605"/>
  <c r="AW1606"/>
  <c r="AX1606"/>
  <c r="AW1607"/>
  <c r="AX1607"/>
  <c r="AW1608"/>
  <c r="AX1608"/>
  <c r="AW1609"/>
  <c r="AX1609"/>
  <c r="AW1610"/>
  <c r="AX1610"/>
  <c r="AW1611"/>
  <c r="AX1611"/>
  <c r="AW1612"/>
  <c r="AX1612"/>
  <c r="AW1613"/>
  <c r="AX1613"/>
  <c r="AW1614"/>
  <c r="AX1614"/>
  <c r="AW1615"/>
  <c r="AX1615"/>
  <c r="AW1616"/>
  <c r="AX1616"/>
  <c r="AW1617"/>
  <c r="AX1617"/>
  <c r="AW1618"/>
  <c r="AX1618"/>
  <c r="AW1619"/>
  <c r="AX1619"/>
  <c r="AW1620"/>
  <c r="AX1620"/>
  <c r="AW1621"/>
  <c r="AX1621"/>
  <c r="AW1622"/>
  <c r="AX1622"/>
  <c r="AW1623"/>
  <c r="AX1623"/>
  <c r="AW1624"/>
  <c r="AX1624"/>
  <c r="AW1625"/>
  <c r="AX1625"/>
  <c r="AW1626"/>
  <c r="AX1626"/>
  <c r="AW1627"/>
  <c r="AX1627"/>
  <c r="AW1628"/>
  <c r="AX1628"/>
  <c r="AW1629"/>
  <c r="AX1629"/>
  <c r="AW1630"/>
  <c r="AX1630"/>
  <c r="AW1631"/>
  <c r="AX1631"/>
  <c r="AW1632"/>
  <c r="AX1632"/>
  <c r="AW1633"/>
  <c r="AX1633"/>
  <c r="AW1634"/>
  <c r="AX1634"/>
  <c r="AW1635"/>
  <c r="AX1635"/>
  <c r="AW1636"/>
  <c r="AX1636"/>
  <c r="AW1637"/>
  <c r="AX1637"/>
  <c r="AW1638"/>
  <c r="AX1638"/>
  <c r="AW1639"/>
  <c r="AX1639"/>
  <c r="AW1640"/>
  <c r="AX1640"/>
  <c r="AW1641"/>
  <c r="AX1641"/>
  <c r="AW1642"/>
  <c r="AX1642"/>
  <c r="AW1643"/>
  <c r="AX1643"/>
  <c r="AW1644"/>
  <c r="AX1644"/>
  <c r="AW1645"/>
  <c r="AX1645"/>
  <c r="AW1646"/>
  <c r="AX1646"/>
  <c r="AW1647"/>
  <c r="AX1647"/>
  <c r="AW1648"/>
  <c r="AX1648"/>
  <c r="AW1649"/>
  <c r="AX1649"/>
  <c r="AW1650"/>
  <c r="AX1650"/>
  <c r="AW1651"/>
  <c r="AX1651"/>
  <c r="AW1652"/>
  <c r="AX1652"/>
  <c r="AW1653"/>
  <c r="AX1653"/>
  <c r="AW1654"/>
  <c r="AX1654"/>
  <c r="AW1655"/>
  <c r="AX1655"/>
  <c r="AW1656"/>
  <c r="AX1656"/>
  <c r="AW1657"/>
  <c r="AX1657"/>
  <c r="AW1658"/>
  <c r="AX1658"/>
  <c r="AW1659"/>
  <c r="AX1659"/>
  <c r="AW1660"/>
  <c r="AX1660"/>
  <c r="AW1661"/>
  <c r="AX1661"/>
  <c r="AW1662"/>
  <c r="AX1662"/>
  <c r="AW1663"/>
  <c r="AX1663"/>
  <c r="AW1664"/>
  <c r="AX1664"/>
  <c r="AW1665"/>
  <c r="AX1665"/>
  <c r="AW1666"/>
  <c r="AX1666"/>
  <c r="AW1667"/>
  <c r="AX1667"/>
  <c r="AW1668"/>
  <c r="AX1668"/>
  <c r="AW1669"/>
  <c r="AX1669"/>
  <c r="AW1670"/>
  <c r="AX1670"/>
  <c r="AW1671"/>
  <c r="AX1671"/>
  <c r="AW1672"/>
  <c r="AX1672"/>
  <c r="AW1673"/>
  <c r="AX1673"/>
  <c r="AW1674"/>
  <c r="AX1674"/>
  <c r="AW1675"/>
  <c r="AX1675"/>
  <c r="AW1676"/>
  <c r="AX1676"/>
  <c r="AW1677"/>
  <c r="AX1677"/>
  <c r="AW1678"/>
  <c r="AX1678"/>
  <c r="AW1679"/>
  <c r="AX1679"/>
  <c r="AW1680"/>
  <c r="AX1680"/>
  <c r="AW1681"/>
  <c r="AX1681"/>
  <c r="AW1682"/>
  <c r="AX1682"/>
  <c r="AW1683"/>
  <c r="AX1683"/>
  <c r="AW1684"/>
  <c r="AX1684"/>
  <c r="AW1685"/>
  <c r="AX1685"/>
  <c r="AW1686"/>
  <c r="AX1686"/>
  <c r="AW1687"/>
  <c r="AX1687"/>
  <c r="AW1688"/>
  <c r="AX1688"/>
  <c r="AW1689"/>
  <c r="AX1689"/>
  <c r="AW1690"/>
  <c r="AX1690"/>
  <c r="AW1691"/>
  <c r="AX1691"/>
  <c r="AW1692"/>
  <c r="AX1692"/>
  <c r="AW1693"/>
  <c r="AX1693"/>
  <c r="AW1694"/>
  <c r="AX1694"/>
  <c r="AW1695"/>
  <c r="AX1695"/>
  <c r="AW1696"/>
  <c r="AX1696"/>
  <c r="AW1697"/>
  <c r="AX1697"/>
  <c r="AW1698"/>
  <c r="AX1698"/>
  <c r="AW1699"/>
  <c r="AX1699"/>
  <c r="AW1700"/>
  <c r="AX1700"/>
  <c r="AW1701"/>
  <c r="AX1701"/>
  <c r="AW1702"/>
  <c r="AX1702"/>
  <c r="AW1703"/>
  <c r="AX1703"/>
  <c r="AW1704"/>
  <c r="AX1704"/>
  <c r="AW1705"/>
  <c r="AX1705"/>
  <c r="AW1706"/>
  <c r="AX1706"/>
  <c r="AW1707"/>
  <c r="AX1707"/>
  <c r="AW1708"/>
  <c r="AX1708"/>
  <c r="AW1709"/>
  <c r="AX1709"/>
  <c r="AW1710"/>
  <c r="AX1710"/>
  <c r="AW1711"/>
  <c r="AX1711"/>
  <c r="AW1712"/>
  <c r="AX1712"/>
  <c r="AW1713"/>
  <c r="AX1713"/>
  <c r="AW1714"/>
  <c r="AX1714"/>
  <c r="AW1715"/>
  <c r="AX1715"/>
  <c r="AW1716"/>
  <c r="AX1716"/>
  <c r="AW1717"/>
  <c r="AX1717"/>
  <c r="AW1718"/>
  <c r="AX1718"/>
  <c r="AW1719"/>
  <c r="AX1719"/>
  <c r="AW1720"/>
  <c r="AX1720"/>
  <c r="AW1721"/>
  <c r="AX1721"/>
  <c r="AW1722"/>
  <c r="AX1722"/>
  <c r="AW1723"/>
  <c r="AX1723"/>
  <c r="AW1724"/>
  <c r="AX1724"/>
  <c r="AW1725"/>
  <c r="AX1725"/>
  <c r="AW1726"/>
  <c r="AX1726"/>
  <c r="AW1727"/>
  <c r="AX1727"/>
  <c r="AW1728"/>
  <c r="AX1728"/>
  <c r="AW1729"/>
  <c r="AX1729"/>
  <c r="AW1730"/>
  <c r="AX1730"/>
  <c r="AW1731"/>
  <c r="AX1731"/>
  <c r="AW1732"/>
  <c r="AX1732"/>
  <c r="AW1733"/>
  <c r="AX1733"/>
  <c r="AW1734"/>
  <c r="AX1734"/>
  <c r="AW1735"/>
  <c r="AX1735"/>
  <c r="AW1736"/>
  <c r="AX1736"/>
  <c r="AW1737"/>
  <c r="AX1737"/>
  <c r="AW1738"/>
  <c r="AX1738"/>
  <c r="AW1739"/>
  <c r="AX1739"/>
  <c r="AW1740"/>
  <c r="AX1740"/>
  <c r="AW1741"/>
  <c r="AX1741"/>
  <c r="AW1742"/>
  <c r="AX1742"/>
  <c r="AW1743"/>
  <c r="AX1743"/>
  <c r="AW1744"/>
  <c r="AX1744"/>
  <c r="AW1745"/>
  <c r="AX1745"/>
  <c r="AW1746"/>
  <c r="AX1746"/>
  <c r="AW1747"/>
  <c r="AX1747"/>
  <c r="AW1748"/>
  <c r="AX1748"/>
  <c r="AW1749"/>
  <c r="AX1749"/>
  <c r="AW1750"/>
  <c r="AX1750"/>
  <c r="AW1751"/>
  <c r="AX1751"/>
  <c r="AW1752"/>
  <c r="AX1752"/>
  <c r="AW1753"/>
  <c r="AX1753"/>
  <c r="AW1754"/>
  <c r="AX1754"/>
  <c r="AW1755"/>
  <c r="AX1755"/>
  <c r="AW1756"/>
  <c r="AX1756"/>
  <c r="AW1757"/>
  <c r="AX1757"/>
  <c r="AW1758"/>
  <c r="AX1758"/>
  <c r="AW1759"/>
  <c r="AX1759"/>
  <c r="AW1760"/>
  <c r="AX1760"/>
  <c r="AW1761"/>
  <c r="AX1761"/>
  <c r="AW1762"/>
  <c r="AX1762"/>
  <c r="AW1763"/>
  <c r="AX1763"/>
  <c r="AW1764"/>
  <c r="AX1764"/>
  <c r="AW1765"/>
  <c r="AX1765"/>
  <c r="AW1766"/>
  <c r="AX1766"/>
  <c r="AW1767"/>
  <c r="AX1767"/>
  <c r="AW1768"/>
  <c r="AX1768"/>
  <c r="AW1769"/>
  <c r="AX1769"/>
  <c r="AW1770"/>
  <c r="AX1770"/>
  <c r="AW1771"/>
  <c r="AX1771"/>
  <c r="AW1772"/>
  <c r="AX1772"/>
  <c r="AW1773"/>
  <c r="AX1773"/>
  <c r="AW1774"/>
  <c r="AX1774"/>
  <c r="AW1775"/>
  <c r="AX1775"/>
  <c r="AW1776"/>
  <c r="AX1776"/>
  <c r="AW1777"/>
  <c r="AX1777"/>
  <c r="AW1778"/>
  <c r="AX1778"/>
  <c r="AW1779"/>
  <c r="AX1779"/>
  <c r="AW1780"/>
  <c r="AX1780"/>
  <c r="AW1781"/>
  <c r="AX1781"/>
  <c r="AW1782"/>
  <c r="AX1782"/>
  <c r="AW1783"/>
  <c r="AX1783"/>
  <c r="AW1784"/>
  <c r="AX1784"/>
  <c r="AW1785"/>
  <c r="AX1785"/>
  <c r="AW1786"/>
  <c r="AX1786"/>
  <c r="AW1787"/>
  <c r="AX1787"/>
  <c r="AW1788"/>
  <c r="AX1788"/>
  <c r="AW1789"/>
  <c r="AX1789"/>
  <c r="AW1790"/>
  <c r="AX1790"/>
  <c r="AW1791"/>
  <c r="AX1791"/>
  <c r="AW1792"/>
  <c r="AX1792"/>
  <c r="AW1793"/>
  <c r="AX1793"/>
  <c r="AW1794"/>
  <c r="AX1794"/>
  <c r="AW1795"/>
  <c r="AX1795"/>
  <c r="AW1796"/>
  <c r="AX1796"/>
  <c r="AW1797"/>
  <c r="AX1797"/>
  <c r="AW1798"/>
  <c r="AX1798"/>
  <c r="AW1799"/>
  <c r="AX1799"/>
  <c r="AW1800"/>
  <c r="AX1800"/>
  <c r="AW1801"/>
  <c r="AX1801"/>
  <c r="AW1802"/>
  <c r="AX1802"/>
  <c r="AW1803"/>
  <c r="AX1803"/>
  <c r="AW1804"/>
  <c r="AX1804"/>
  <c r="AW1805"/>
  <c r="AX1805"/>
  <c r="AW1806"/>
  <c r="AX1806"/>
  <c r="AW1807"/>
  <c r="AX1807"/>
  <c r="AW1808"/>
  <c r="AX1808"/>
  <c r="AW1809"/>
  <c r="AX1809"/>
  <c r="AW1810"/>
  <c r="AX1810"/>
  <c r="AW1811"/>
  <c r="AX1811"/>
  <c r="AW1812"/>
  <c r="AX1812"/>
  <c r="AW1813"/>
  <c r="AX1813"/>
  <c r="AW1814"/>
  <c r="AX1814"/>
  <c r="AW1815"/>
  <c r="AX1815"/>
  <c r="AW1816"/>
  <c r="AX1816"/>
  <c r="AW1817"/>
  <c r="AX1817"/>
  <c r="AW1818"/>
  <c r="AX1818"/>
  <c r="AW1819"/>
  <c r="AX1819"/>
  <c r="AW1820"/>
  <c r="AX1820"/>
  <c r="AW1821"/>
  <c r="AX1821"/>
  <c r="AW1822"/>
  <c r="AX1822"/>
  <c r="AW1823"/>
  <c r="AX1823"/>
  <c r="AW1824"/>
  <c r="AX1824"/>
  <c r="AW1825"/>
  <c r="AX1825"/>
  <c r="AW1826"/>
  <c r="AX1826"/>
  <c r="AW1827"/>
  <c r="AX1827"/>
  <c r="AW1828"/>
  <c r="AX1828"/>
  <c r="AW1829"/>
  <c r="AX1829"/>
  <c r="AW1830"/>
  <c r="AX1830"/>
  <c r="AW1831"/>
  <c r="AX1831"/>
  <c r="AW1832"/>
  <c r="AX1832"/>
  <c r="AW1833"/>
  <c r="AX1833"/>
  <c r="AW1834"/>
  <c r="AX1834"/>
  <c r="AW1835"/>
  <c r="AX1835"/>
  <c r="AW1836"/>
  <c r="AX1836"/>
  <c r="AW1837"/>
  <c r="AX1837"/>
  <c r="AW1838"/>
  <c r="AX1838"/>
  <c r="AW1839"/>
  <c r="AX1839"/>
  <c r="AW1840"/>
  <c r="AX1840"/>
  <c r="AW1841"/>
  <c r="AX1841"/>
  <c r="AW1842"/>
  <c r="AX1842"/>
  <c r="AW1843"/>
  <c r="AX1843"/>
  <c r="AW1844"/>
  <c r="AX1844"/>
  <c r="AW1845"/>
  <c r="AX1845"/>
  <c r="AW1846"/>
  <c r="AX1846"/>
  <c r="AW1847"/>
  <c r="AX1847"/>
  <c r="AW1848"/>
  <c r="AX1848"/>
  <c r="AW1849"/>
  <c r="AX1849"/>
  <c r="AW1850"/>
  <c r="AX1850"/>
  <c r="AW1851"/>
  <c r="AX1851"/>
  <c r="AW1852"/>
  <c r="AX1852"/>
  <c r="AW1853"/>
  <c r="AX1853"/>
  <c r="AW1854"/>
  <c r="AX1854"/>
  <c r="AW1855"/>
  <c r="AX1855"/>
  <c r="AW1856"/>
  <c r="AX1856"/>
  <c r="AW1857"/>
  <c r="AX1857"/>
  <c r="AW1858"/>
  <c r="AX1858"/>
  <c r="AW1859"/>
  <c r="AX1859"/>
  <c r="AW1860"/>
  <c r="AX1860"/>
  <c r="AW1861"/>
  <c r="AX1861"/>
  <c r="AW1862"/>
  <c r="AX1862"/>
  <c r="AW1863"/>
  <c r="AX1863"/>
  <c r="AW1864"/>
  <c r="AX1864"/>
  <c r="AW1865"/>
  <c r="AX1865"/>
  <c r="AW1866"/>
  <c r="AX1866"/>
  <c r="AW1867"/>
  <c r="AX1867"/>
  <c r="AW1868"/>
  <c r="AX1868"/>
  <c r="AW1869"/>
  <c r="AX1869"/>
  <c r="AW1870"/>
  <c r="AX1870"/>
  <c r="AW1871"/>
  <c r="AX1871"/>
  <c r="AW1872"/>
  <c r="AX1872"/>
  <c r="AW1873"/>
  <c r="AX1873"/>
  <c r="AW1874"/>
  <c r="AX1874"/>
  <c r="AW1875"/>
  <c r="AX1875"/>
  <c r="AW1876"/>
  <c r="AX1876"/>
  <c r="AW1877"/>
  <c r="AX1877"/>
  <c r="AW1878"/>
  <c r="AX1878"/>
  <c r="AW1879"/>
  <c r="AX1879"/>
  <c r="AW1880"/>
  <c r="AX1880"/>
  <c r="AW1881"/>
  <c r="M35" i="7" s="1"/>
  <c r="AX1881" i="8"/>
  <c r="AW1882"/>
  <c r="AX1882"/>
  <c r="AW1883"/>
  <c r="AX1883"/>
  <c r="AW1884"/>
  <c r="AX1884"/>
  <c r="AW1885"/>
  <c r="AX1885"/>
  <c r="AW1886"/>
  <c r="AX1886"/>
  <c r="AW1887"/>
  <c r="AX1887"/>
  <c r="AW1888"/>
  <c r="AX1888"/>
  <c r="AW1889"/>
  <c r="AX1889"/>
  <c r="AW1890"/>
  <c r="AX1890"/>
  <c r="AW1891"/>
  <c r="AX1891"/>
  <c r="AW1892"/>
  <c r="AX1892"/>
  <c r="AW1893"/>
  <c r="AX1893"/>
  <c r="AW1894"/>
  <c r="AX1894"/>
  <c r="AW1895"/>
  <c r="AX1895"/>
  <c r="AW1896"/>
  <c r="AX1896"/>
  <c r="AW1897"/>
  <c r="AX1897"/>
  <c r="AW1898"/>
  <c r="AX1898"/>
  <c r="AW1899"/>
  <c r="V33" i="7" s="1"/>
  <c r="AX1899" i="8"/>
  <c r="AW1900"/>
  <c r="AX1900"/>
  <c r="AK9" i="12"/>
  <c r="C21" i="7" s="1"/>
  <c r="AL9" i="12"/>
  <c r="AH9" i="10"/>
  <c r="AI9"/>
  <c r="AJ9"/>
  <c r="AH10"/>
  <c r="AI10"/>
  <c r="AJ10"/>
  <c r="AH11"/>
  <c r="AI11"/>
  <c r="AJ11"/>
  <c r="AH12"/>
  <c r="AI12"/>
  <c r="AJ12"/>
  <c r="AH13"/>
  <c r="AI13"/>
  <c r="AJ13"/>
  <c r="AH14"/>
  <c r="AI14"/>
  <c r="AJ14"/>
  <c r="AH15"/>
  <c r="AI15"/>
  <c r="AJ15"/>
  <c r="AH16"/>
  <c r="AI16"/>
  <c r="AJ16"/>
  <c r="AH17"/>
  <c r="AI17"/>
  <c r="AJ17"/>
  <c r="AH18"/>
  <c r="AI18"/>
  <c r="AJ18"/>
  <c r="AH19"/>
  <c r="AI19"/>
  <c r="AJ19"/>
  <c r="AH20"/>
  <c r="AI20"/>
  <c r="AJ20"/>
  <c r="AH21"/>
  <c r="AI21"/>
  <c r="AJ21"/>
  <c r="AH22"/>
  <c r="AI22"/>
  <c r="AJ22"/>
  <c r="AH23"/>
  <c r="AI23"/>
  <c r="AJ23"/>
  <c r="AH24"/>
  <c r="AI24"/>
  <c r="AJ24"/>
  <c r="AH25"/>
  <c r="AI25"/>
  <c r="AJ25"/>
  <c r="AH26"/>
  <c r="AI26"/>
  <c r="AJ26"/>
  <c r="AH27"/>
  <c r="AI27"/>
  <c r="AJ27"/>
  <c r="AH28"/>
  <c r="AI28"/>
  <c r="AJ28"/>
  <c r="AH29"/>
  <c r="AI29"/>
  <c r="AJ29"/>
  <c r="AH30"/>
  <c r="AI30"/>
  <c r="AJ30"/>
  <c r="AH31"/>
  <c r="AI31"/>
  <c r="AJ31"/>
  <c r="AH32"/>
  <c r="AI32"/>
  <c r="AJ32"/>
  <c r="AH33"/>
  <c r="AI33"/>
  <c r="AJ33"/>
  <c r="AH34"/>
  <c r="AI34"/>
  <c r="AJ34"/>
  <c r="AH35"/>
  <c r="AI35"/>
  <c r="AJ35"/>
  <c r="AH36"/>
  <c r="AI36"/>
  <c r="AJ36"/>
  <c r="AH37"/>
  <c r="AI37"/>
  <c r="AJ37"/>
  <c r="AH38"/>
  <c r="AI38"/>
  <c r="AJ38"/>
  <c r="AH39"/>
  <c r="AI39"/>
  <c r="AJ39"/>
  <c r="AH40"/>
  <c r="AI40"/>
  <c r="AJ40"/>
  <c r="AH41"/>
  <c r="AI41"/>
  <c r="AJ41"/>
  <c r="AH42"/>
  <c r="AI42"/>
  <c r="AJ42"/>
  <c r="AH43"/>
  <c r="AI43"/>
  <c r="AJ43"/>
  <c r="AH44"/>
  <c r="AI44"/>
  <c r="AJ44"/>
  <c r="AH45"/>
  <c r="AI45"/>
  <c r="AJ45"/>
  <c r="AH46"/>
  <c r="AI46"/>
  <c r="AJ46"/>
  <c r="AH47"/>
  <c r="AI47"/>
  <c r="AJ47"/>
  <c r="AH48"/>
  <c r="AI48"/>
  <c r="AJ48"/>
  <c r="AH49"/>
  <c r="AI49"/>
  <c r="AJ49"/>
  <c r="AH50"/>
  <c r="AI50"/>
  <c r="AJ50"/>
  <c r="AH51"/>
  <c r="AI51"/>
  <c r="AJ51"/>
  <c r="AH52"/>
  <c r="AI52"/>
  <c r="AJ52"/>
  <c r="AH53"/>
  <c r="AI53"/>
  <c r="AJ53"/>
  <c r="AH54"/>
  <c r="AI54"/>
  <c r="AJ54"/>
  <c r="AH55"/>
  <c r="AI55"/>
  <c r="AJ55"/>
  <c r="AH56"/>
  <c r="AI56"/>
  <c r="AJ56"/>
  <c r="AH57"/>
  <c r="AI57"/>
  <c r="AJ57"/>
  <c r="AH58"/>
  <c r="AI58"/>
  <c r="AJ58"/>
  <c r="AH59"/>
  <c r="AI59"/>
  <c r="AJ59"/>
  <c r="AH60"/>
  <c r="AI60"/>
  <c r="AJ60"/>
  <c r="AH61"/>
  <c r="AI61"/>
  <c r="AJ61"/>
  <c r="AH62"/>
  <c r="AI62"/>
  <c r="AJ62"/>
  <c r="AH63"/>
  <c r="AI63"/>
  <c r="AJ63"/>
  <c r="AH64"/>
  <c r="AI64"/>
  <c r="AJ64"/>
  <c r="AH65"/>
  <c r="AI65"/>
  <c r="AJ65"/>
  <c r="AH66"/>
  <c r="AI66"/>
  <c r="AJ66"/>
  <c r="AH67"/>
  <c r="AI67"/>
  <c r="AJ67"/>
  <c r="AH68"/>
  <c r="AI68"/>
  <c r="AJ68"/>
  <c r="AH69"/>
  <c r="AI69"/>
  <c r="AJ69"/>
  <c r="AH70"/>
  <c r="AI70"/>
  <c r="AJ70"/>
  <c r="AH71"/>
  <c r="AI71"/>
  <c r="AJ71"/>
  <c r="AH72"/>
  <c r="AI72"/>
  <c r="AJ72"/>
  <c r="AH73"/>
  <c r="AI73"/>
  <c r="AJ73"/>
  <c r="AH74"/>
  <c r="AI74"/>
  <c r="AJ74"/>
  <c r="AH75"/>
  <c r="AI75"/>
  <c r="AJ75"/>
  <c r="AH76"/>
  <c r="AI76"/>
  <c r="AJ76"/>
  <c r="AH77"/>
  <c r="AI77"/>
  <c r="AJ77"/>
  <c r="AH78"/>
  <c r="AI78"/>
  <c r="AJ78"/>
  <c r="AH79"/>
  <c r="AI79"/>
  <c r="AJ79"/>
  <c r="AH80"/>
  <c r="AI80"/>
  <c r="AJ80"/>
  <c r="AH81"/>
  <c r="AI81"/>
  <c r="AJ81"/>
  <c r="AH82"/>
  <c r="AI82"/>
  <c r="AJ82"/>
  <c r="AH83"/>
  <c r="AI83"/>
  <c r="AJ83"/>
  <c r="AH84"/>
  <c r="AI84"/>
  <c r="AJ84"/>
  <c r="AH85"/>
  <c r="AI85"/>
  <c r="AJ85"/>
  <c r="AH86"/>
  <c r="AI86"/>
  <c r="AJ86"/>
  <c r="AH87"/>
  <c r="AI87"/>
  <c r="AJ87"/>
  <c r="AH88"/>
  <c r="AI88"/>
  <c r="AJ88"/>
  <c r="AH89"/>
  <c r="AI89"/>
  <c r="AJ89"/>
  <c r="AH90"/>
  <c r="AI90"/>
  <c r="AJ90"/>
  <c r="AH91"/>
  <c r="AI91"/>
  <c r="AJ91"/>
  <c r="AH92"/>
  <c r="AI92"/>
  <c r="AJ92"/>
  <c r="AH93"/>
  <c r="AI93"/>
  <c r="AJ93"/>
  <c r="AH94"/>
  <c r="AI94"/>
  <c r="AJ94"/>
  <c r="AH95"/>
  <c r="AI95"/>
  <c r="AJ95"/>
  <c r="AH96"/>
  <c r="AI96"/>
  <c r="AJ96"/>
  <c r="AH97"/>
  <c r="AI97"/>
  <c r="AJ97"/>
  <c r="AH98"/>
  <c r="AI98"/>
  <c r="AJ98"/>
  <c r="AH99"/>
  <c r="AI99"/>
  <c r="AJ99"/>
  <c r="AH100"/>
  <c r="AI100"/>
  <c r="AJ100"/>
  <c r="AH101"/>
  <c r="AI101"/>
  <c r="AJ101"/>
  <c r="AH102"/>
  <c r="AI102"/>
  <c r="AJ102"/>
  <c r="AH103"/>
  <c r="AI103"/>
  <c r="AJ103"/>
  <c r="AH104"/>
  <c r="AI104"/>
  <c r="AJ104"/>
  <c r="AH105"/>
  <c r="AI105"/>
  <c r="AJ105"/>
  <c r="AH106"/>
  <c r="AI106"/>
  <c r="AJ106"/>
  <c r="AH107"/>
  <c r="AI107"/>
  <c r="AJ107"/>
  <c r="AH108"/>
  <c r="AI108"/>
  <c r="AJ108"/>
  <c r="AH109"/>
  <c r="AI109"/>
  <c r="AJ109"/>
  <c r="AH110"/>
  <c r="AI110"/>
  <c r="AJ110"/>
  <c r="AH111"/>
  <c r="AI111"/>
  <c r="AJ111"/>
  <c r="AH112"/>
  <c r="AI112"/>
  <c r="AJ112"/>
  <c r="AH113"/>
  <c r="AI113"/>
  <c r="AJ113"/>
  <c r="AH114"/>
  <c r="AI114"/>
  <c r="AJ114"/>
  <c r="AH115"/>
  <c r="AI115"/>
  <c r="AJ115"/>
  <c r="AH116"/>
  <c r="AI116"/>
  <c r="AJ116"/>
  <c r="AH117"/>
  <c r="AI117"/>
  <c r="AJ117"/>
  <c r="AH118"/>
  <c r="AI118"/>
  <c r="AJ118"/>
  <c r="AH119"/>
  <c r="AI119"/>
  <c r="AJ119"/>
  <c r="AH120"/>
  <c r="AI120"/>
  <c r="AJ120"/>
  <c r="AH121"/>
  <c r="AI121"/>
  <c r="AJ121"/>
  <c r="AH122"/>
  <c r="AI122"/>
  <c r="AJ122"/>
  <c r="AH123"/>
  <c r="AI123"/>
  <c r="AJ123"/>
  <c r="AH124"/>
  <c r="AI124"/>
  <c r="AJ124"/>
  <c r="AH125"/>
  <c r="AI125"/>
  <c r="AJ125"/>
  <c r="AH126"/>
  <c r="AI126"/>
  <c r="AJ126"/>
  <c r="AH127"/>
  <c r="AI127"/>
  <c r="AJ127"/>
  <c r="AH128"/>
  <c r="AI128"/>
  <c r="AJ128"/>
  <c r="AH129"/>
  <c r="AI129"/>
  <c r="AJ129"/>
  <c r="AH130"/>
  <c r="AI130"/>
  <c r="AJ130"/>
  <c r="AH131"/>
  <c r="AI131"/>
  <c r="AJ131"/>
  <c r="AH132"/>
  <c r="AI132"/>
  <c r="AJ132"/>
  <c r="AH133"/>
  <c r="AI133"/>
  <c r="AJ133"/>
  <c r="AH134"/>
  <c r="AI134"/>
  <c r="AJ134"/>
  <c r="AH135"/>
  <c r="AI135"/>
  <c r="AJ135"/>
  <c r="AH136"/>
  <c r="AI136"/>
  <c r="AJ136"/>
  <c r="AH137"/>
  <c r="AI137"/>
  <c r="AJ137"/>
  <c r="AH138"/>
  <c r="AI138"/>
  <c r="AJ138"/>
  <c r="AH139"/>
  <c r="AI139"/>
  <c r="AJ139"/>
  <c r="AH140"/>
  <c r="AI140"/>
  <c r="AJ140"/>
  <c r="AH141"/>
  <c r="AI141"/>
  <c r="AJ141"/>
  <c r="AH142"/>
  <c r="AI142"/>
  <c r="AJ142"/>
  <c r="AH143"/>
  <c r="AI143"/>
  <c r="AJ143"/>
  <c r="AH144"/>
  <c r="AI144"/>
  <c r="AJ144"/>
  <c r="AH145"/>
  <c r="AI145"/>
  <c r="AJ145"/>
  <c r="AH146"/>
  <c r="AI146"/>
  <c r="AJ146"/>
  <c r="AH147"/>
  <c r="AI147"/>
  <c r="AJ147"/>
  <c r="AH148"/>
  <c r="AI148"/>
  <c r="AJ148"/>
  <c r="AH149"/>
  <c r="AI149"/>
  <c r="AJ149"/>
  <c r="AH150"/>
  <c r="AI150"/>
  <c r="AJ150"/>
  <c r="AH151"/>
  <c r="AI151"/>
  <c r="AJ151"/>
  <c r="AH152"/>
  <c r="AI152"/>
  <c r="AJ152"/>
  <c r="AH153"/>
  <c r="AI153"/>
  <c r="AJ153"/>
  <c r="AH154"/>
  <c r="AI154"/>
  <c r="AJ154"/>
  <c r="AH155"/>
  <c r="AI155"/>
  <c r="AJ155"/>
  <c r="AH156"/>
  <c r="AI156"/>
  <c r="AJ156"/>
  <c r="AH157"/>
  <c r="AI157"/>
  <c r="AJ157"/>
  <c r="AH158"/>
  <c r="AI158"/>
  <c r="AJ158"/>
  <c r="AH159"/>
  <c r="AI159"/>
  <c r="AJ159"/>
  <c r="AH160"/>
  <c r="AI160"/>
  <c r="AJ160"/>
  <c r="AH161"/>
  <c r="AI161"/>
  <c r="AJ161"/>
  <c r="AH162"/>
  <c r="AI162"/>
  <c r="AJ162"/>
  <c r="AH163"/>
  <c r="AI163"/>
  <c r="AJ163"/>
  <c r="AH164"/>
  <c r="AI164"/>
  <c r="AJ164"/>
  <c r="AH165"/>
  <c r="AI165"/>
  <c r="AJ165"/>
  <c r="AH166"/>
  <c r="AI166"/>
  <c r="AJ166"/>
  <c r="AH167"/>
  <c r="AI167"/>
  <c r="AJ167"/>
  <c r="AH168"/>
  <c r="AI168"/>
  <c r="AJ168"/>
  <c r="AH169"/>
  <c r="AI169"/>
  <c r="AJ169"/>
  <c r="AH170"/>
  <c r="AI170"/>
  <c r="AJ170"/>
  <c r="AH171"/>
  <c r="AI171"/>
  <c r="AJ171"/>
  <c r="AH172"/>
  <c r="AI172"/>
  <c r="AJ172"/>
  <c r="AH173"/>
  <c r="AI173"/>
  <c r="AJ173"/>
  <c r="AH174"/>
  <c r="AI174"/>
  <c r="AJ174"/>
  <c r="AH175"/>
  <c r="AI175"/>
  <c r="AJ175"/>
  <c r="AH176"/>
  <c r="AI176"/>
  <c r="AJ176"/>
  <c r="AH177"/>
  <c r="AI177"/>
  <c r="AJ177"/>
  <c r="AH178"/>
  <c r="AI178"/>
  <c r="AJ178"/>
  <c r="AH179"/>
  <c r="AI179"/>
  <c r="AJ179"/>
  <c r="AH180"/>
  <c r="AI180"/>
  <c r="AJ180"/>
  <c r="AH181"/>
  <c r="AI181"/>
  <c r="AJ181"/>
  <c r="AH182"/>
  <c r="AI182"/>
  <c r="AJ182"/>
  <c r="AH183"/>
  <c r="AI183"/>
  <c r="AJ183"/>
  <c r="AH184"/>
  <c r="AI184"/>
  <c r="AJ184"/>
  <c r="AH185"/>
  <c r="AI185"/>
  <c r="AJ185"/>
  <c r="AH186"/>
  <c r="AI186"/>
  <c r="AJ186"/>
  <c r="AH187"/>
  <c r="AI187"/>
  <c r="AJ187"/>
  <c r="AH188"/>
  <c r="AI188"/>
  <c r="AJ188"/>
  <c r="AH189"/>
  <c r="AI189"/>
  <c r="AJ189"/>
  <c r="AH190"/>
  <c r="AI190"/>
  <c r="AJ190"/>
  <c r="AH191"/>
  <c r="AI191"/>
  <c r="AJ191"/>
  <c r="AH192"/>
  <c r="AI192"/>
  <c r="AJ192"/>
  <c r="AH193"/>
  <c r="AI193"/>
  <c r="AJ193"/>
  <c r="AH194"/>
  <c r="AI194"/>
  <c r="AJ194"/>
  <c r="AH195"/>
  <c r="AI195"/>
  <c r="AJ195"/>
  <c r="AH196"/>
  <c r="AI196"/>
  <c r="AJ196"/>
  <c r="AH197"/>
  <c r="AI197"/>
  <c r="AJ197"/>
  <c r="AH198"/>
  <c r="AI198"/>
  <c r="AJ198"/>
  <c r="AH199"/>
  <c r="AI199"/>
  <c r="AJ199"/>
  <c r="AH200"/>
  <c r="AI200"/>
  <c r="AJ200"/>
  <c r="AH201"/>
  <c r="AI201"/>
  <c r="AJ201"/>
  <c r="AH202"/>
  <c r="AI202"/>
  <c r="AJ202"/>
  <c r="AH203"/>
  <c r="AI203"/>
  <c r="AJ203"/>
  <c r="AH204"/>
  <c r="AI204"/>
  <c r="AJ204"/>
  <c r="AH205"/>
  <c r="AI205"/>
  <c r="AJ205"/>
  <c r="AH206"/>
  <c r="AI206"/>
  <c r="AJ206"/>
  <c r="AH207"/>
  <c r="AI207"/>
  <c r="AJ207"/>
  <c r="AH208"/>
  <c r="AI208"/>
  <c r="AJ208"/>
  <c r="AH209"/>
  <c r="AI209"/>
  <c r="AJ209"/>
  <c r="AH210"/>
  <c r="AI210"/>
  <c r="AJ210"/>
  <c r="AH211"/>
  <c r="AI211"/>
  <c r="AJ211"/>
  <c r="AH212"/>
  <c r="AI212"/>
  <c r="AJ212"/>
  <c r="AH213"/>
  <c r="AI213"/>
  <c r="AJ213"/>
  <c r="AH214"/>
  <c r="AI214"/>
  <c r="AJ214"/>
  <c r="AH215"/>
  <c r="AI215"/>
  <c r="AJ215"/>
  <c r="AH216"/>
  <c r="AI216"/>
  <c r="AJ216"/>
  <c r="AH217"/>
  <c r="AI217"/>
  <c r="AJ217"/>
  <c r="AH218"/>
  <c r="AI218"/>
  <c r="AJ218"/>
  <c r="AH219"/>
  <c r="AI219"/>
  <c r="AJ219"/>
  <c r="AH220"/>
  <c r="AI220"/>
  <c r="AJ220"/>
  <c r="AH221"/>
  <c r="AI221"/>
  <c r="AJ221"/>
  <c r="AH222"/>
  <c r="AI222"/>
  <c r="AJ222"/>
  <c r="AH223"/>
  <c r="AI223"/>
  <c r="AJ223"/>
  <c r="AH224"/>
  <c r="AI224"/>
  <c r="AJ224"/>
  <c r="AH225"/>
  <c r="AI225"/>
  <c r="AJ225"/>
  <c r="AH226"/>
  <c r="AI226"/>
  <c r="AJ226"/>
  <c r="AH227"/>
  <c r="AI227"/>
  <c r="AJ227"/>
  <c r="AH228"/>
  <c r="AI228"/>
  <c r="AJ228"/>
  <c r="AH229"/>
  <c r="AI229"/>
  <c r="AJ229"/>
  <c r="AH230"/>
  <c r="AI230"/>
  <c r="AJ230"/>
  <c r="AH231"/>
  <c r="AI231"/>
  <c r="AJ231"/>
  <c r="AH232"/>
  <c r="AI232"/>
  <c r="AJ232"/>
  <c r="AH233"/>
  <c r="AI233"/>
  <c r="AJ233"/>
  <c r="AH234"/>
  <c r="AI234"/>
  <c r="AJ234"/>
  <c r="AH235"/>
  <c r="AI235"/>
  <c r="AJ235"/>
  <c r="AH236"/>
  <c r="AI236"/>
  <c r="AJ236"/>
  <c r="AH237"/>
  <c r="AI237"/>
  <c r="AJ237"/>
  <c r="AH238"/>
  <c r="AI238"/>
  <c r="AJ238"/>
  <c r="AH9" i="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/>
  <c r="AI27"/>
  <c r="AH28"/>
  <c r="AI28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I47"/>
  <c r="AH48"/>
  <c r="AI48"/>
  <c r="AH49"/>
  <c r="AI49"/>
  <c r="AH50"/>
  <c r="AI50"/>
  <c r="AH51"/>
  <c r="AI51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H63"/>
  <c r="AI63"/>
  <c r="AH64"/>
  <c r="AI64"/>
  <c r="AH65"/>
  <c r="AI65"/>
  <c r="AH66"/>
  <c r="AI66"/>
  <c r="AH67"/>
  <c r="AI67"/>
  <c r="AH68"/>
  <c r="AI68"/>
  <c r="AH69"/>
  <c r="AI69"/>
  <c r="AH70"/>
  <c r="AI70"/>
  <c r="AH71"/>
  <c r="AI71"/>
  <c r="AH72"/>
  <c r="AI72"/>
  <c r="AH73"/>
  <c r="AI73"/>
  <c r="AH74"/>
  <c r="AI74"/>
  <c r="AH75"/>
  <c r="AI75"/>
  <c r="AJ9" i="13"/>
  <c r="AK9"/>
  <c r="AJ10"/>
  <c r="AK10"/>
  <c r="AJ11"/>
  <c r="AK11"/>
  <c r="AJ12"/>
  <c r="AK12"/>
  <c r="AJ13"/>
  <c r="AK13"/>
  <c r="AJ14"/>
  <c r="AK14"/>
  <c r="AJ15"/>
  <c r="AK15"/>
  <c r="AJ16"/>
  <c r="AK16"/>
  <c r="AJ17"/>
  <c r="AK17"/>
  <c r="AJ18"/>
  <c r="AK18"/>
  <c r="AJ19"/>
  <c r="AK19"/>
  <c r="AJ20"/>
  <c r="AK20"/>
  <c r="AJ21"/>
  <c r="AK21"/>
  <c r="AJ22"/>
  <c r="AK22"/>
  <c r="AJ23"/>
  <c r="AK23"/>
  <c r="AJ24"/>
  <c r="AK24"/>
  <c r="AJ25"/>
  <c r="AK25"/>
  <c r="AJ26"/>
  <c r="AK26"/>
  <c r="AJ27"/>
  <c r="AK27"/>
  <c r="AJ28"/>
  <c r="AK28"/>
  <c r="AJ29"/>
  <c r="AK29"/>
  <c r="AJ30"/>
  <c r="AK30"/>
  <c r="AJ31"/>
  <c r="AK31"/>
  <c r="AJ32"/>
  <c r="AK32"/>
  <c r="AJ33"/>
  <c r="AK33"/>
  <c r="AJ34"/>
  <c r="AK34"/>
  <c r="AJ35"/>
  <c r="AK35"/>
  <c r="AJ36"/>
  <c r="AK36"/>
  <c r="AJ37"/>
  <c r="AK37"/>
  <c r="AJ38"/>
  <c r="AK38"/>
  <c r="AJ39"/>
  <c r="AK39"/>
  <c r="AJ40"/>
  <c r="AK40"/>
  <c r="AJ41"/>
  <c r="AK41"/>
  <c r="AJ42"/>
  <c r="AK42"/>
  <c r="AJ43"/>
  <c r="AK43"/>
  <c r="AJ44"/>
  <c r="AK44"/>
  <c r="AJ45"/>
  <c r="AK45"/>
  <c r="AJ46"/>
  <c r="AK46"/>
  <c r="AJ47"/>
  <c r="AK47"/>
  <c r="AH8" i="9"/>
  <c r="Q24" i="7" s="1"/>
  <c r="AI8" i="9"/>
  <c r="AJ8" i="10"/>
  <c r="AK8" i="13"/>
  <c r="AL8" i="12"/>
  <c r="AI8" i="10"/>
  <c r="AJ8" i="13"/>
  <c r="AK8" i="12"/>
  <c r="AH8" i="10"/>
  <c r="G19" i="7" s="1"/>
  <c r="AX8" i="8"/>
  <c r="L10" i="7"/>
  <c r="T10"/>
  <c r="AB10"/>
  <c r="AJ10"/>
  <c r="AR10"/>
  <c r="P9"/>
  <c r="X9"/>
  <c r="AF9"/>
  <c r="AN9"/>
  <c r="AH9"/>
  <c r="V9"/>
  <c r="AA10"/>
  <c r="AM9"/>
  <c r="M10"/>
  <c r="U10"/>
  <c r="AC10"/>
  <c r="AK10"/>
  <c r="AS10"/>
  <c r="Q9"/>
  <c r="Y9"/>
  <c r="AG9"/>
  <c r="AO9"/>
  <c r="R9"/>
  <c r="AP9"/>
  <c r="AT9"/>
  <c r="AQ10"/>
  <c r="N10"/>
  <c r="V10"/>
  <c r="AD10"/>
  <c r="AL10"/>
  <c r="AT10"/>
  <c r="Z9"/>
  <c r="O9"/>
  <c r="O10"/>
  <c r="W10"/>
  <c r="AE10"/>
  <c r="AM10"/>
  <c r="AU10"/>
  <c r="S9"/>
  <c r="AA9"/>
  <c r="AI9"/>
  <c r="AQ9"/>
  <c r="Z10"/>
  <c r="N9"/>
  <c r="S10"/>
  <c r="AE9"/>
  <c r="P10"/>
  <c r="X10"/>
  <c r="AF10"/>
  <c r="AN10"/>
  <c r="L9"/>
  <c r="T9"/>
  <c r="AB9"/>
  <c r="AJ9"/>
  <c r="AR9"/>
  <c r="AH10"/>
  <c r="AD9"/>
  <c r="AI10"/>
  <c r="AU9"/>
  <c r="Q10"/>
  <c r="Y10"/>
  <c r="AG10"/>
  <c r="AO10"/>
  <c r="M9"/>
  <c r="U9"/>
  <c r="AC9"/>
  <c r="AK9"/>
  <c r="AS9"/>
  <c r="R10"/>
  <c r="AP10"/>
  <c r="AL9"/>
  <c r="W9"/>
  <c r="U35"/>
  <c r="M34"/>
  <c r="U33"/>
  <c r="M33"/>
  <c r="AC32"/>
  <c r="U32"/>
  <c r="M32"/>
  <c r="AC31"/>
  <c r="U31"/>
  <c r="M31"/>
  <c r="U42"/>
  <c r="AC41"/>
  <c r="M41"/>
  <c r="AB39"/>
  <c r="T39"/>
  <c r="L39"/>
  <c r="AB37"/>
  <c r="T37"/>
  <c r="L37"/>
  <c r="AB36"/>
  <c r="T36"/>
  <c r="L36"/>
  <c r="AB35"/>
  <c r="T35"/>
  <c r="L35"/>
  <c r="AB34"/>
  <c r="T34"/>
  <c r="L34"/>
  <c r="AB33"/>
  <c r="T33"/>
  <c r="L33"/>
  <c r="AB32"/>
  <c r="T32"/>
  <c r="L32"/>
  <c r="AB31"/>
  <c r="T31"/>
  <c r="L31"/>
  <c r="L30"/>
  <c r="R42"/>
  <c r="Z41"/>
  <c r="AI39"/>
  <c r="AA39"/>
  <c r="S39"/>
  <c r="AI37"/>
  <c r="AA37"/>
  <c r="S37"/>
  <c r="AI36"/>
  <c r="AA36"/>
  <c r="S36"/>
  <c r="AI35"/>
  <c r="AA35"/>
  <c r="S35"/>
  <c r="AI34"/>
  <c r="AA34"/>
  <c r="S34"/>
  <c r="AI33"/>
  <c r="AA33"/>
  <c r="S33"/>
  <c r="AI32"/>
  <c r="AA32"/>
  <c r="S32"/>
  <c r="AI31"/>
  <c r="AA31"/>
  <c r="S31"/>
  <c r="Q42"/>
  <c r="Y41"/>
  <c r="AH39"/>
  <c r="Z39"/>
  <c r="R39"/>
  <c r="AH37"/>
  <c r="Z37"/>
  <c r="R37"/>
  <c r="AH36"/>
  <c r="Z36"/>
  <c r="R36"/>
  <c r="AH35"/>
  <c r="Z35"/>
  <c r="R35"/>
  <c r="AH34"/>
  <c r="Z34"/>
  <c r="R34"/>
  <c r="AH33"/>
  <c r="Z33"/>
  <c r="R33"/>
  <c r="AH32"/>
  <c r="Z32"/>
  <c r="R32"/>
  <c r="AH31"/>
  <c r="Z31"/>
  <c r="R31"/>
  <c r="E49"/>
  <c r="E10"/>
  <c r="BB10" s="1"/>
  <c r="E36"/>
  <c r="C42"/>
  <c r="J45"/>
  <c r="E9"/>
  <c r="BB9" s="1"/>
  <c r="D41"/>
  <c r="J61"/>
  <c r="BC61" s="1"/>
  <c r="E39"/>
  <c r="D32"/>
  <c r="BA32" s="1"/>
  <c r="D46"/>
  <c r="D31"/>
  <c r="BA31" s="1"/>
  <c r="D62"/>
  <c r="BA62" s="1"/>
  <c r="D49"/>
  <c r="C10"/>
  <c r="C36"/>
  <c r="J41"/>
  <c r="H41" s="1"/>
  <c r="J11"/>
  <c r="H11" s="1"/>
  <c r="J10"/>
  <c r="H10" s="1"/>
  <c r="K37"/>
  <c r="E42"/>
  <c r="C46"/>
  <c r="J62"/>
  <c r="BC62" s="1"/>
  <c r="E62"/>
  <c r="BB62" s="1"/>
  <c r="AI11"/>
  <c r="AA11"/>
  <c r="S11"/>
  <c r="AH11"/>
  <c r="Z11"/>
  <c r="R11"/>
  <c r="AG11"/>
  <c r="Y11"/>
  <c r="Q11"/>
  <c r="AF11"/>
  <c r="X11"/>
  <c r="P11"/>
  <c r="AE11"/>
  <c r="W11"/>
  <c r="O11"/>
  <c r="AD11"/>
  <c r="V11"/>
  <c r="N11"/>
  <c r="AC11"/>
  <c r="U11"/>
  <c r="M11"/>
  <c r="AB11"/>
  <c r="T11"/>
  <c r="L11"/>
  <c r="K61"/>
  <c r="BC10"/>
  <c r="BB39"/>
  <c r="H45"/>
  <c r="H62"/>
  <c r="H61"/>
  <c r="AC34" l="1"/>
  <c r="U37"/>
  <c r="F62"/>
  <c r="BD62" s="1"/>
  <c r="U34"/>
  <c r="M36"/>
  <c r="M37"/>
  <c r="AC33"/>
  <c r="AC36"/>
  <c r="U39"/>
  <c r="U36"/>
  <c r="AC37"/>
  <c r="M39"/>
  <c r="AC35"/>
  <c r="V32"/>
  <c r="F10"/>
  <c r="BD10" s="1"/>
  <c r="AD41"/>
  <c r="N32"/>
  <c r="AC39"/>
  <c r="AD31"/>
  <c r="Y42"/>
  <c r="V34"/>
  <c r="AD34"/>
  <c r="N41"/>
  <c r="G20"/>
  <c r="N33"/>
  <c r="K21"/>
  <c r="Z21" s="1"/>
  <c r="O18"/>
  <c r="N16"/>
  <c r="R16"/>
  <c r="V16"/>
  <c r="S16"/>
  <c r="M16"/>
  <c r="Q16"/>
  <c r="U16"/>
  <c r="W16"/>
  <c r="L16"/>
  <c r="P16"/>
  <c r="T16"/>
  <c r="O16"/>
  <c r="K17"/>
  <c r="G22"/>
  <c r="U24"/>
  <c r="N13"/>
  <c r="K23"/>
  <c r="AH23"/>
  <c r="M15"/>
  <c r="W18"/>
  <c r="H22"/>
  <c r="AI25"/>
  <c r="R13"/>
  <c r="P17"/>
  <c r="J22"/>
  <c r="H21"/>
  <c r="P23"/>
  <c r="G15"/>
  <c r="S17"/>
  <c r="E24"/>
  <c r="O25"/>
  <c r="V23"/>
  <c r="T25"/>
  <c r="S23"/>
  <c r="Y24"/>
  <c r="G21"/>
  <c r="K14"/>
  <c r="H15"/>
  <c r="C13"/>
  <c r="N17"/>
  <c r="M17"/>
  <c r="Q18"/>
  <c r="P13"/>
  <c r="T22"/>
  <c r="H24"/>
  <c r="AD24"/>
  <c r="M23"/>
  <c r="AA24"/>
  <c r="AG25"/>
  <c r="AD14"/>
  <c r="J20"/>
  <c r="C20"/>
  <c r="H16"/>
  <c r="J18"/>
  <c r="W15"/>
  <c r="P19"/>
  <c r="V15"/>
  <c r="N14"/>
  <c r="U17"/>
  <c r="AB22"/>
  <c r="J21"/>
  <c r="O21" s="1"/>
  <c r="S22"/>
  <c r="H23"/>
  <c r="AE23"/>
  <c r="AC25"/>
  <c r="L24"/>
  <c r="R25"/>
  <c r="Q23"/>
  <c r="E15"/>
  <c r="H13"/>
  <c r="C15"/>
  <c r="R17"/>
  <c r="T14"/>
  <c r="C22"/>
  <c r="K22"/>
  <c r="E33"/>
  <c r="BB33" s="1"/>
  <c r="C43"/>
  <c r="J32"/>
  <c r="D10"/>
  <c r="E45"/>
  <c r="F45" s="1"/>
  <c r="J36"/>
  <c r="D34"/>
  <c r="K35"/>
  <c r="K32"/>
  <c r="C49"/>
  <c r="C50"/>
  <c r="C33"/>
  <c r="D42"/>
  <c r="E37"/>
  <c r="D9"/>
  <c r="BA9" s="1"/>
  <c r="C11"/>
  <c r="K50"/>
  <c r="J31"/>
  <c r="C48"/>
  <c r="D33"/>
  <c r="BA33" s="1"/>
  <c r="T59"/>
  <c r="S58"/>
  <c r="K59"/>
  <c r="AH59"/>
  <c r="AG59"/>
  <c r="X58"/>
  <c r="D58"/>
  <c r="AE58"/>
  <c r="W59"/>
  <c r="AD58"/>
  <c r="V59"/>
  <c r="AC58"/>
  <c r="U59"/>
  <c r="T58"/>
  <c r="S62"/>
  <c r="AI51"/>
  <c r="AA50"/>
  <c r="S49"/>
  <c r="AA46"/>
  <c r="S45"/>
  <c r="AH62"/>
  <c r="Z61"/>
  <c r="R51"/>
  <c r="AH49"/>
  <c r="Z48"/>
  <c r="AH45"/>
  <c r="Z44"/>
  <c r="Q62"/>
  <c r="AG51"/>
  <c r="Y50"/>
  <c r="Q49"/>
  <c r="Y46"/>
  <c r="Q45"/>
  <c r="AF62"/>
  <c r="X61"/>
  <c r="P51"/>
  <c r="AF49"/>
  <c r="X48"/>
  <c r="AF45"/>
  <c r="X44"/>
  <c r="O62"/>
  <c r="AE51"/>
  <c r="W50"/>
  <c r="O49"/>
  <c r="W46"/>
  <c r="O45"/>
  <c r="AD62"/>
  <c r="V61"/>
  <c r="N51"/>
  <c r="AD49"/>
  <c r="V48"/>
  <c r="AD45"/>
  <c r="V44"/>
  <c r="M62"/>
  <c r="AC51"/>
  <c r="U50"/>
  <c r="M49"/>
  <c r="U46"/>
  <c r="M45"/>
  <c r="AB62"/>
  <c r="T61"/>
  <c r="L51"/>
  <c r="AB49"/>
  <c r="T48"/>
  <c r="AB45"/>
  <c r="T44"/>
  <c r="S43"/>
  <c r="AI41"/>
  <c r="AG43"/>
  <c r="X43"/>
  <c r="P42"/>
  <c r="O43"/>
  <c r="AE41"/>
  <c r="AD42"/>
  <c r="M43"/>
  <c r="AB42"/>
  <c r="T41"/>
  <c r="AH42"/>
  <c r="Y37"/>
  <c r="Q36"/>
  <c r="AG34"/>
  <c r="Y33"/>
  <c r="Q32"/>
  <c r="M42"/>
  <c r="AF39"/>
  <c r="P37"/>
  <c r="AF35"/>
  <c r="X34"/>
  <c r="P33"/>
  <c r="AF31"/>
  <c r="X30"/>
  <c r="R41"/>
  <c r="W39"/>
  <c r="AE36"/>
  <c r="W35"/>
  <c r="O34"/>
  <c r="AE32"/>
  <c r="W31"/>
  <c r="N39"/>
  <c r="AD37"/>
  <c r="V36"/>
  <c r="N35"/>
  <c r="AD33"/>
  <c r="C31"/>
  <c r="K39"/>
  <c r="K10"/>
  <c r="K31"/>
  <c r="D37"/>
  <c r="J44"/>
  <c r="C32"/>
  <c r="J39"/>
  <c r="J48"/>
  <c r="K33"/>
  <c r="J35"/>
  <c r="K48"/>
  <c r="K43"/>
  <c r="K44"/>
  <c r="K49"/>
  <c r="E61"/>
  <c r="BB61" s="1"/>
  <c r="D50"/>
  <c r="AB59"/>
  <c r="AA58"/>
  <c r="S59"/>
  <c r="R58"/>
  <c r="J59"/>
  <c r="Q58"/>
  <c r="AF58"/>
  <c r="J58"/>
  <c r="P59"/>
  <c r="AE59"/>
  <c r="AD59"/>
  <c r="AC59"/>
  <c r="AB58"/>
  <c r="AA62"/>
  <c r="S61"/>
  <c r="AI50"/>
  <c r="AA49"/>
  <c r="S48"/>
  <c r="AI46"/>
  <c r="AA45"/>
  <c r="S44"/>
  <c r="AH61"/>
  <c r="Z51"/>
  <c r="R50"/>
  <c r="AH48"/>
  <c r="R46"/>
  <c r="AH44"/>
  <c r="Y62"/>
  <c r="Q61"/>
  <c r="AG50"/>
  <c r="Y49"/>
  <c r="Q48"/>
  <c r="AG46"/>
  <c r="Y45"/>
  <c r="Q44"/>
  <c r="AF61"/>
  <c r="P50"/>
  <c r="AF48"/>
  <c r="P46"/>
  <c r="AF44"/>
  <c r="W62"/>
  <c r="O61"/>
  <c r="AE50"/>
  <c r="W49"/>
  <c r="O48"/>
  <c r="AE46"/>
  <c r="W45"/>
  <c r="O44"/>
  <c r="AD61"/>
  <c r="V51"/>
  <c r="N50"/>
  <c r="AD48"/>
  <c r="N46"/>
  <c r="AD44"/>
  <c r="U62"/>
  <c r="M61"/>
  <c r="AC50"/>
  <c r="U49"/>
  <c r="M48"/>
  <c r="AC46"/>
  <c r="U45"/>
  <c r="M44"/>
  <c r="AB61"/>
  <c r="T51"/>
  <c r="L50"/>
  <c r="AB48"/>
  <c r="L46"/>
  <c r="AB44"/>
  <c r="AA43"/>
  <c r="S42"/>
  <c r="R43"/>
  <c r="AF43"/>
  <c r="X42"/>
  <c r="P41"/>
  <c r="W43"/>
  <c r="O42"/>
  <c r="N43"/>
  <c r="U43"/>
  <c r="L43"/>
  <c r="AB41"/>
  <c r="Q39"/>
  <c r="AG37"/>
  <c r="Y36"/>
  <c r="Q35"/>
  <c r="AG33"/>
  <c r="Y32"/>
  <c r="Q31"/>
  <c r="AG42"/>
  <c r="X37"/>
  <c r="P36"/>
  <c r="AF34"/>
  <c r="X33"/>
  <c r="P32"/>
  <c r="AH41"/>
  <c r="AE39"/>
  <c r="O37"/>
  <c r="AE35"/>
  <c r="W34"/>
  <c r="O33"/>
  <c r="AE31"/>
  <c r="Q41"/>
  <c r="V39"/>
  <c r="AD36"/>
  <c r="V35"/>
  <c r="N34"/>
  <c r="AD32"/>
  <c r="V31"/>
  <c r="J42"/>
  <c r="C39"/>
  <c r="E31"/>
  <c r="BB31" s="1"/>
  <c r="J9"/>
  <c r="C37"/>
  <c r="C45"/>
  <c r="K46"/>
  <c r="C62"/>
  <c r="I62" s="1"/>
  <c r="D61"/>
  <c r="BA61" s="1"/>
  <c r="D11"/>
  <c r="J37"/>
  <c r="E48"/>
  <c r="K34"/>
  <c r="E32"/>
  <c r="BB32" s="1"/>
  <c r="J50"/>
  <c r="E41"/>
  <c r="F41" s="1"/>
  <c r="C9"/>
  <c r="E44"/>
  <c r="E35"/>
  <c r="BB35" s="1"/>
  <c r="D36"/>
  <c r="J46"/>
  <c r="E43"/>
  <c r="D39"/>
  <c r="BA39" s="1"/>
  <c r="J49"/>
  <c r="C44"/>
  <c r="D44"/>
  <c r="J33"/>
  <c r="D35"/>
  <c r="BA35" s="1"/>
  <c r="AI58"/>
  <c r="AA59"/>
  <c r="Z58"/>
  <c r="R59"/>
  <c r="Y58"/>
  <c r="Q59"/>
  <c r="E58"/>
  <c r="BB58" s="1"/>
  <c r="K58"/>
  <c r="X59"/>
  <c r="O58"/>
  <c r="E59"/>
  <c r="BB59" s="1"/>
  <c r="N58"/>
  <c r="D59"/>
  <c r="BA59" s="1"/>
  <c r="M58"/>
  <c r="C59"/>
  <c r="AI62"/>
  <c r="AA61"/>
  <c r="S51"/>
  <c r="AI49"/>
  <c r="AA48"/>
  <c r="AI45"/>
  <c r="AA44"/>
  <c r="R62"/>
  <c r="AH51"/>
  <c r="Z50"/>
  <c r="R49"/>
  <c r="Z46"/>
  <c r="R45"/>
  <c r="AG62"/>
  <c r="Y61"/>
  <c r="Q51"/>
  <c r="AG49"/>
  <c r="Y48"/>
  <c r="AG45"/>
  <c r="Y44"/>
  <c r="P62"/>
  <c r="AF51"/>
  <c r="X50"/>
  <c r="P49"/>
  <c r="X46"/>
  <c r="P45"/>
  <c r="AE62"/>
  <c r="W61"/>
  <c r="O51"/>
  <c r="AE49"/>
  <c r="W48"/>
  <c r="AE45"/>
  <c r="W44"/>
  <c r="N62"/>
  <c r="AD51"/>
  <c r="V50"/>
  <c r="N49"/>
  <c r="V46"/>
  <c r="N45"/>
  <c r="AC62"/>
  <c r="U61"/>
  <c r="M51"/>
  <c r="AC49"/>
  <c r="U48"/>
  <c r="AC45"/>
  <c r="U44"/>
  <c r="L62"/>
  <c r="AB51"/>
  <c r="T50"/>
  <c r="L49"/>
  <c r="T46"/>
  <c r="L45"/>
  <c r="AI43"/>
  <c r="AA42"/>
  <c r="S41"/>
  <c r="Z43"/>
  <c r="Q43"/>
  <c r="AF42"/>
  <c r="X41"/>
  <c r="AE43"/>
  <c r="W42"/>
  <c r="O41"/>
  <c r="V43"/>
  <c r="AC43"/>
  <c r="T43"/>
  <c r="L42"/>
  <c r="V41"/>
  <c r="Y39"/>
  <c r="AG36"/>
  <c r="Y35"/>
  <c r="Q34"/>
  <c r="AG32"/>
  <c r="Y31"/>
  <c r="P39"/>
  <c r="AF37"/>
  <c r="X36"/>
  <c r="P35"/>
  <c r="AF33"/>
  <c r="X32"/>
  <c r="P31"/>
  <c r="AC42"/>
  <c r="W37"/>
  <c r="O36"/>
  <c r="AE34"/>
  <c r="W33"/>
  <c r="O32"/>
  <c r="AG41"/>
  <c r="AD39"/>
  <c r="N37"/>
  <c r="AD35"/>
  <c r="C35"/>
  <c r="J34"/>
  <c r="K45"/>
  <c r="D48"/>
  <c r="E46"/>
  <c r="K42"/>
  <c r="C41"/>
  <c r="K41"/>
  <c r="D43"/>
  <c r="D45"/>
  <c r="E11"/>
  <c r="F11" s="1"/>
  <c r="K11"/>
  <c r="J43"/>
  <c r="K36"/>
  <c r="C61"/>
  <c r="C34"/>
  <c r="K62"/>
  <c r="E50"/>
  <c r="K9"/>
  <c r="E34"/>
  <c r="L59"/>
  <c r="AI59"/>
  <c r="AH58"/>
  <c r="Z59"/>
  <c r="AG58"/>
  <c r="Y59"/>
  <c r="P58"/>
  <c r="C58"/>
  <c r="AF59"/>
  <c r="W58"/>
  <c r="O59"/>
  <c r="V58"/>
  <c r="N59"/>
  <c r="U58"/>
  <c r="M59"/>
  <c r="L58"/>
  <c r="AI61"/>
  <c r="AA51"/>
  <c r="S50"/>
  <c r="AI48"/>
  <c r="S46"/>
  <c r="AI44"/>
  <c r="Z62"/>
  <c r="R61"/>
  <c r="AH50"/>
  <c r="Z49"/>
  <c r="R48"/>
  <c r="AH46"/>
  <c r="Z45"/>
  <c r="R44"/>
  <c r="AG61"/>
  <c r="Q50"/>
  <c r="AG48"/>
  <c r="Q46"/>
  <c r="AG44"/>
  <c r="X62"/>
  <c r="P61"/>
  <c r="AF50"/>
  <c r="X49"/>
  <c r="P48"/>
  <c r="AF46"/>
  <c r="X45"/>
  <c r="P44"/>
  <c r="AE61"/>
  <c r="O50"/>
  <c r="AE48"/>
  <c r="O46"/>
  <c r="AE44"/>
  <c r="V62"/>
  <c r="N61"/>
  <c r="AD50"/>
  <c r="V49"/>
  <c r="N48"/>
  <c r="AD46"/>
  <c r="V45"/>
  <c r="N44"/>
  <c r="AC61"/>
  <c r="U51"/>
  <c r="M50"/>
  <c r="AC48"/>
  <c r="M46"/>
  <c r="AC44"/>
  <c r="T62"/>
  <c r="L61"/>
  <c r="AB50"/>
  <c r="T49"/>
  <c r="L48"/>
  <c r="AB46"/>
  <c r="T45"/>
  <c r="L44"/>
  <c r="AI42"/>
  <c r="AA41"/>
  <c r="AH43"/>
  <c r="Y43"/>
  <c r="P43"/>
  <c r="AF41"/>
  <c r="AE42"/>
  <c r="W41"/>
  <c r="AD43"/>
  <c r="V42"/>
  <c r="AB43"/>
  <c r="T42"/>
  <c r="L41"/>
  <c r="N42"/>
  <c r="AG39"/>
  <c r="Q37"/>
  <c r="AG35"/>
  <c r="Y34"/>
  <c r="Q33"/>
  <c r="AG31"/>
  <c r="Y30"/>
  <c r="U41"/>
  <c r="X39"/>
  <c r="AF36"/>
  <c r="X35"/>
  <c r="P34"/>
  <c r="AF32"/>
  <c r="X31"/>
  <c r="O39"/>
  <c r="AE37"/>
  <c r="W36"/>
  <c r="O35"/>
  <c r="AE33"/>
  <c r="W32"/>
  <c r="O31"/>
  <c r="Z42"/>
  <c r="V37"/>
  <c r="N36"/>
  <c r="J24"/>
  <c r="K24"/>
  <c r="E25"/>
  <c r="J25"/>
  <c r="W25"/>
  <c r="O24"/>
  <c r="P25"/>
  <c r="N25"/>
  <c r="AD23"/>
  <c r="X23"/>
  <c r="AC24"/>
  <c r="U23"/>
  <c r="AB25"/>
  <c r="T24"/>
  <c r="L23"/>
  <c r="AI24"/>
  <c r="AA23"/>
  <c r="Z25"/>
  <c r="R24"/>
  <c r="P24"/>
  <c r="AG24"/>
  <c r="Y23"/>
  <c r="Z14"/>
  <c r="AE14"/>
  <c r="AB14"/>
  <c r="W20"/>
  <c r="U20"/>
  <c r="S20"/>
  <c r="K13"/>
  <c r="H14"/>
  <c r="H19"/>
  <c r="H18"/>
  <c r="K18"/>
  <c r="E19"/>
  <c r="G16"/>
  <c r="C16"/>
  <c r="J17"/>
  <c r="J15"/>
  <c r="N15"/>
  <c r="V17"/>
  <c r="N18"/>
  <c r="U15"/>
  <c r="L17"/>
  <c r="V13"/>
  <c r="L13"/>
  <c r="P14"/>
  <c r="S18"/>
  <c r="O14"/>
  <c r="R18"/>
  <c r="V14"/>
  <c r="M19"/>
  <c r="Q13"/>
  <c r="M14"/>
  <c r="P18"/>
  <c r="P15"/>
  <c r="S19"/>
  <c r="L22"/>
  <c r="AC22"/>
  <c r="AD22"/>
  <c r="AE22"/>
  <c r="AF22"/>
  <c r="AG22"/>
  <c r="AH22"/>
  <c r="AI22"/>
  <c r="C23"/>
  <c r="E23"/>
  <c r="J23"/>
  <c r="C24"/>
  <c r="I24" s="1"/>
  <c r="AE25"/>
  <c r="W24"/>
  <c r="O23"/>
  <c r="V25"/>
  <c r="N24"/>
  <c r="AF24"/>
  <c r="M25"/>
  <c r="AC23"/>
  <c r="AF23"/>
  <c r="AB24"/>
  <c r="T23"/>
  <c r="S25"/>
  <c r="AI23"/>
  <c r="AH25"/>
  <c r="Z24"/>
  <c r="R23"/>
  <c r="Q25"/>
  <c r="AG23"/>
  <c r="AH14"/>
  <c r="Y14"/>
  <c r="AG14"/>
  <c r="P20"/>
  <c r="N20"/>
  <c r="L20"/>
  <c r="AB21"/>
  <c r="Y21"/>
  <c r="AD21"/>
  <c r="H20"/>
  <c r="G13"/>
  <c r="K19"/>
  <c r="E18"/>
  <c r="G18"/>
  <c r="E16"/>
  <c r="G14"/>
  <c r="J14"/>
  <c r="C19"/>
  <c r="C14"/>
  <c r="C17"/>
  <c r="O13"/>
  <c r="S14"/>
  <c r="V18"/>
  <c r="T17"/>
  <c r="L18"/>
  <c r="T13"/>
  <c r="L15"/>
  <c r="O19"/>
  <c r="S13"/>
  <c r="W14"/>
  <c r="N19"/>
  <c r="R15"/>
  <c r="U19"/>
  <c r="U18"/>
  <c r="U14"/>
  <c r="L19"/>
  <c r="O17"/>
  <c r="W17"/>
  <c r="U22"/>
  <c r="V22"/>
  <c r="W22"/>
  <c r="X22"/>
  <c r="Y22"/>
  <c r="Z22"/>
  <c r="AA22"/>
  <c r="K25"/>
  <c r="C25"/>
  <c r="H25"/>
  <c r="X24"/>
  <c r="AE24"/>
  <c r="W23"/>
  <c r="AD25"/>
  <c r="V24"/>
  <c r="N23"/>
  <c r="U25"/>
  <c r="M24"/>
  <c r="AF25"/>
  <c r="L25"/>
  <c r="AB23"/>
  <c r="AA25"/>
  <c r="S24"/>
  <c r="X25"/>
  <c r="AH24"/>
  <c r="Z23"/>
  <c r="Y25"/>
  <c r="X14"/>
  <c r="AC14"/>
  <c r="Q20"/>
  <c r="V20"/>
  <c r="AA21"/>
  <c r="AG21"/>
  <c r="K20"/>
  <c r="E13"/>
  <c r="K16"/>
  <c r="E17"/>
  <c r="G17"/>
  <c r="K15"/>
  <c r="E14"/>
  <c r="H17"/>
  <c r="J19"/>
  <c r="C18"/>
  <c r="J16"/>
  <c r="J13"/>
  <c r="W13"/>
  <c r="O15"/>
  <c r="R19"/>
  <c r="U13"/>
  <c r="Q14"/>
  <c r="T18"/>
  <c r="M13"/>
  <c r="T15"/>
  <c r="W19"/>
  <c r="Q19"/>
  <c r="S15"/>
  <c r="V19"/>
  <c r="Q17"/>
  <c r="R14"/>
  <c r="Q15"/>
  <c r="T19"/>
  <c r="M18"/>
  <c r="L14"/>
  <c r="M22"/>
  <c r="N22"/>
  <c r="O22"/>
  <c r="P22"/>
  <c r="Q22"/>
  <c r="R22"/>
  <c r="I21" l="1"/>
  <c r="AC21"/>
  <c r="AF21"/>
  <c r="AE21"/>
  <c r="X21"/>
  <c r="I22"/>
  <c r="AH21"/>
  <c r="AI21"/>
  <c r="R21"/>
  <c r="W21"/>
  <c r="I14"/>
  <c r="M21"/>
  <c r="Q21"/>
  <c r="S21"/>
  <c r="T21"/>
  <c r="N21"/>
  <c r="P21"/>
  <c r="U21"/>
  <c r="I18"/>
  <c r="H43"/>
  <c r="I43" s="1"/>
  <c r="F43"/>
  <c r="H50"/>
  <c r="I50" s="1"/>
  <c r="F50"/>
  <c r="H37"/>
  <c r="I37" s="1"/>
  <c r="F37"/>
  <c r="H48"/>
  <c r="F48"/>
  <c r="F36"/>
  <c r="I36" s="1"/>
  <c r="H36"/>
  <c r="I41"/>
  <c r="I11"/>
  <c r="I13"/>
  <c r="BC33"/>
  <c r="H33"/>
  <c r="I33" s="1"/>
  <c r="F33"/>
  <c r="BD33" s="1"/>
  <c r="BC9"/>
  <c r="H9"/>
  <c r="F9"/>
  <c r="BD9" s="1"/>
  <c r="F42"/>
  <c r="H42"/>
  <c r="I42" s="1"/>
  <c r="BC58"/>
  <c r="H58"/>
  <c r="I58" s="1"/>
  <c r="F58"/>
  <c r="BD58" s="1"/>
  <c r="BC35"/>
  <c r="F35"/>
  <c r="BD35" s="1"/>
  <c r="H35"/>
  <c r="BC32"/>
  <c r="F32"/>
  <c r="BD32" s="1"/>
  <c r="H32"/>
  <c r="I17"/>
  <c r="V21"/>
  <c r="L21"/>
  <c r="I15"/>
  <c r="H34"/>
  <c r="F34"/>
  <c r="F49"/>
  <c r="H49"/>
  <c r="H46"/>
  <c r="F46"/>
  <c r="BC59"/>
  <c r="F59"/>
  <c r="BD59" s="1"/>
  <c r="H59"/>
  <c r="BC39"/>
  <c r="H39"/>
  <c r="F39"/>
  <c r="BD39" s="1"/>
  <c r="BC31"/>
  <c r="F31"/>
  <c r="BD31" s="1"/>
  <c r="H31"/>
  <c r="BA10"/>
  <c r="I10"/>
  <c r="T20"/>
  <c r="R20"/>
  <c r="O20"/>
  <c r="M20"/>
  <c r="AA14"/>
  <c r="AF14"/>
  <c r="I25"/>
  <c r="I19"/>
  <c r="I23"/>
  <c r="I16"/>
  <c r="I51"/>
  <c r="I9"/>
  <c r="AI14"/>
  <c r="F61"/>
  <c r="BD61" s="1"/>
  <c r="H44"/>
  <c r="F44"/>
  <c r="I45"/>
  <c r="I48"/>
  <c r="I20"/>
  <c r="AE15"/>
  <c r="AG15"/>
  <c r="AA15"/>
  <c r="Y15"/>
  <c r="AH15"/>
  <c r="AD15"/>
  <c r="AF15"/>
  <c r="Z15"/>
  <c r="AB15"/>
  <c r="X15"/>
  <c r="AC15"/>
  <c r="AI15"/>
  <c r="AB16"/>
  <c r="X16"/>
  <c r="AH16"/>
  <c r="AI16"/>
  <c r="AE16"/>
  <c r="Z16"/>
  <c r="AA16"/>
  <c r="AD16"/>
  <c r="Y16"/>
  <c r="AC16"/>
  <c r="AF16"/>
  <c r="AG16"/>
  <c r="AG20"/>
  <c r="AB20"/>
  <c r="AC20"/>
  <c r="Y20"/>
  <c r="AI20"/>
  <c r="X20"/>
  <c r="AH20"/>
  <c r="AA20"/>
  <c r="AE20"/>
  <c r="Z20"/>
  <c r="AF20"/>
  <c r="AD20"/>
  <c r="AF17"/>
  <c r="AH17"/>
  <c r="AD17"/>
  <c r="X17"/>
  <c r="Z17"/>
  <c r="AB17"/>
  <c r="AC17"/>
  <c r="AG17"/>
  <c r="AI17"/>
  <c r="AE17"/>
  <c r="Y17"/>
  <c r="AA17"/>
  <c r="AA19"/>
  <c r="AG19"/>
  <c r="X19"/>
  <c r="AC19"/>
  <c r="AE19"/>
  <c r="AH19"/>
  <c r="AB19"/>
  <c r="Y19"/>
  <c r="Z19"/>
  <c r="AI19"/>
  <c r="AD19"/>
  <c r="AF19"/>
  <c r="X18"/>
  <c r="Z18"/>
  <c r="AB18"/>
  <c r="AE18"/>
  <c r="AG18"/>
  <c r="AI18"/>
  <c r="Y18"/>
  <c r="AA18"/>
  <c r="AD18"/>
  <c r="AF18"/>
  <c r="AH18"/>
  <c r="AC18"/>
  <c r="X13"/>
  <c r="Z13"/>
  <c r="AI13"/>
  <c r="AE13"/>
  <c r="AG13"/>
  <c r="AA13"/>
  <c r="Y13"/>
  <c r="AC13"/>
  <c r="AD13"/>
  <c r="AF13"/>
  <c r="AH13"/>
  <c r="AB13"/>
  <c r="I61" l="1"/>
  <c r="I31"/>
  <c r="I39"/>
  <c r="I30"/>
  <c r="I49"/>
  <c r="I44"/>
  <c r="I46"/>
  <c r="I34"/>
  <c r="I59"/>
  <c r="I32"/>
  <c r="I35"/>
</calcChain>
</file>

<file path=xl/sharedStrings.xml><?xml version="1.0" encoding="utf-8"?>
<sst xmlns="http://schemas.openxmlformats.org/spreadsheetml/2006/main" count="11307" uniqueCount="1386">
  <si>
    <t>ชนิดสินค้า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</si>
  <si>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</si>
  <si>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</si>
  <si>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</si>
  <si>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</si>
  <si>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</si>
  <si>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</si>
  <si>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</si>
  <si>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</si>
  <si>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</si>
  <si>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</si>
  <si>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</si>
  <si>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</si>
  <si>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ภายในจังหวัด</t>
  </si>
  <si>
    <t>คาร์โบไฮเดรต</t>
  </si>
  <si>
    <t>ข้าวนาปี</t>
  </si>
  <si>
    <t>โปรตีน</t>
  </si>
  <si>
    <t>ไขมัน</t>
  </si>
  <si>
    <t>ผลผลิตต่อไร่</t>
  </si>
  <si>
    <t>ปฏิทินสินค้าเกษตรที่สำคัญเพื่อความมั่นคงด้านอาหารและโภชนาการของประเทศไทย ปีเพาะปลูก 2562/2563 หรือปีการผลิต 2562 และ ปีเพาะปลูก 2563/2564 หรือปีการผลิต 2563</t>
  </si>
  <si>
    <r>
      <rPr>
        <b/>
        <u/>
        <sz val="11"/>
        <rFont val="TH SarabunPSK"/>
        <family val="2"/>
      </rPr>
      <t>ประมาณการ</t>
    </r>
    <r>
      <rPr>
        <b/>
        <sz val="11"/>
        <rFont val="TH SarabunPSK"/>
        <family val="2"/>
      </rPr>
      <t>ผลผลิตแต่ละเดือนรายตำบล</t>
    </r>
  </si>
  <si>
    <t>(1)</t>
  </si>
  <si>
    <t>(2)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</si>
  <si>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</si>
  <si>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</si>
  <si>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</si>
  <si>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</si>
  <si>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</si>
  <si>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</si>
  <si>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</si>
  <si>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</si>
  <si>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</si>
  <si>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</si>
  <si>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</si>
  <si>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ปีการผลิต 2562/ ปีเพาะปลูก 2562/2563</t>
  </si>
  <si>
    <t>ประมาณการปริมาณผลผลิตตามช่วงเวลาที่ผลผลิตออก (ร้อยละ)</t>
  </si>
  <si>
    <t>(ราย)</t>
  </si>
  <si>
    <t>(ไร่)</t>
  </si>
  <si>
    <t>(กก.)</t>
  </si>
  <si>
    <t>(ตัน)</t>
  </si>
  <si>
    <t>ปี 2562</t>
  </si>
  <si>
    <t>ปี 2563</t>
  </si>
  <si>
    <t>ปี 2564</t>
  </si>
  <si>
    <t>รหัสสินค้า</t>
  </si>
  <si>
    <t>จำนวน
เกษตรกร</t>
  </si>
  <si>
    <t>เนื้อที่
เพาะปลูก/เนื้อที่ยืนต้น</t>
  </si>
  <si>
    <t>ปริมาณผลผลิต</t>
  </si>
  <si>
    <t>นอกจังหวัด</t>
  </si>
  <si>
    <t>ข้าวนาปรัง</t>
  </si>
  <si>
    <t>อ้อยโรงงาน</t>
  </si>
  <si>
    <t>มันสำปะหลังโรงงาน</t>
  </si>
  <si>
    <t>ข้าวโพดหวาน</t>
  </si>
  <si>
    <t>มันฝรั่ง</t>
  </si>
  <si>
    <t>ข้าวโพดเลี้ยงสัตว์</t>
  </si>
  <si>
    <t>ถั่วเหลือง</t>
  </si>
  <si>
    <t xml:space="preserve">ปาล์มน้ำมัน </t>
  </si>
  <si>
    <t xml:space="preserve">มะพร้าวผลแก่ </t>
  </si>
  <si>
    <t>กระเทียม</t>
  </si>
  <si>
    <t>หอมแดง</t>
  </si>
  <si>
    <t>หอมหัวใหญ่</t>
  </si>
  <si>
    <t>ข้าวโพดฝักอ่อน</t>
  </si>
  <si>
    <t>มะเขือเทศโรงงาน</t>
  </si>
  <si>
    <t xml:space="preserve">มะเขือเทศบริโภคสด </t>
  </si>
  <si>
    <t>พริก</t>
  </si>
  <si>
    <t>สับปะรดโรงงาน</t>
  </si>
  <si>
    <t>ลำไย</t>
  </si>
  <si>
    <t>ทุเรียน</t>
  </si>
  <si>
    <t>เงาะ</t>
  </si>
  <si>
    <t>มังคุด</t>
  </si>
  <si>
    <t>ลิ้นจี่</t>
  </si>
  <si>
    <t>ลองกอง</t>
  </si>
  <si>
    <t xml:space="preserve">ส้มเขียวหวาน </t>
  </si>
  <si>
    <t>มะนาว</t>
  </si>
  <si>
    <t>กาแฟ</t>
  </si>
  <si>
    <t>พริกไทย</t>
  </si>
  <si>
    <t>ข้อมูลสำหรับจัดทำปฏิทินผลผลิตสินค้าเกษตรรายเดือนระดับจังหวัดข้างต้น มีวัตถุประสงค์เพื่อการบริหารจัดการความมั่นคงอาหารในระดับจังหวัดเท่านั้น ไม่ใช่ข้อมูลเพื่อนำไปอ้างอิงในทางสถิติหรือทางเศรษฐกิจแต่อย่างใด</t>
  </si>
  <si>
    <t>เนื้อที่
เก็บเกี่ยว/เนื้อที่ให้ผล/เนื้อที่เลี้ยง (ปศุสัตว์/ประมง)</t>
  </si>
  <si>
    <t>(16)</t>
  </si>
  <si>
    <t>จำนวนสัตว์ที่เลี้ยงทั้งหมดปี 2562</t>
  </si>
  <si>
    <t xml:space="preserve"> (ตัว)</t>
  </si>
  <si>
    <t>ปีการผลิต 2563 
หรือปีเพาะปลูก 2563/2564</t>
  </si>
  <si>
    <t>เผือก</t>
  </si>
  <si>
    <t>มันหวานญี่ปุ่น</t>
  </si>
  <si>
    <t>ถั่วเขียว</t>
  </si>
  <si>
    <t>ถั่วดำ</t>
  </si>
  <si>
    <t>ถั่วลิสง</t>
  </si>
  <si>
    <t>ส้มโอ</t>
  </si>
  <si>
    <t>โคเนื้อ</t>
  </si>
  <si>
    <t>สุกร</t>
  </si>
  <si>
    <t>ไก่เนื้อ</t>
  </si>
  <si>
    <t>เป็ดเนื้อ</t>
  </si>
  <si>
    <t>เสาวรส</t>
  </si>
  <si>
    <t>ไข่ไก่</t>
  </si>
  <si>
    <t>ไข่เป็ด</t>
  </si>
  <si>
    <t>น้ำนมดิบ</t>
  </si>
  <si>
    <t>ระกำ</t>
  </si>
  <si>
    <t>ไก่งวง</t>
  </si>
  <si>
    <t>แพะ</t>
  </si>
  <si>
    <t>สะตอ</t>
  </si>
  <si>
    <t>แครอท</t>
  </si>
  <si>
    <t>กุ้งขาวแวนนาไม</t>
  </si>
  <si>
    <t>ข่า</t>
  </si>
  <si>
    <t>กุ้งกุลาดำ</t>
  </si>
  <si>
    <t>กุ้งก้ามกราม</t>
  </si>
  <si>
    <t>ปลาดุก</t>
  </si>
  <si>
    <t>ปลานิล</t>
  </si>
  <si>
    <t>ปลาตะเพียนขาว</t>
  </si>
  <si>
    <t xml:space="preserve">ผักชี </t>
  </si>
  <si>
    <t>ปลาเบญจพรรณ</t>
  </si>
  <si>
    <t>ปลาเป็ด</t>
  </si>
  <si>
    <t>หน่อไม้ฝรั่ง</t>
  </si>
  <si>
    <t>กุ้ง/กั้ง</t>
  </si>
  <si>
    <t>ปู</t>
  </si>
  <si>
    <t>กะเพรา</t>
  </si>
  <si>
    <t>หมึก</t>
  </si>
  <si>
    <t>หอย</t>
  </si>
  <si>
    <t xml:space="preserve">แตงกวา </t>
  </si>
  <si>
    <t>ชา</t>
  </si>
  <si>
    <t xml:space="preserve">แตงโมเนื้อ </t>
  </si>
  <si>
    <t xml:space="preserve">ฟักทอง </t>
  </si>
  <si>
    <t xml:space="preserve">มะระ </t>
  </si>
  <si>
    <t xml:space="preserve">บวบ </t>
  </si>
  <si>
    <t xml:space="preserve">ถั่วฝักยาว </t>
  </si>
  <si>
    <t>กะหล่ำดอก</t>
  </si>
  <si>
    <t xml:space="preserve">แคนตาลูป </t>
  </si>
  <si>
    <t>ลูกเดือย</t>
  </si>
  <si>
    <t>มันสำปะหลังบริโภค</t>
  </si>
  <si>
    <t>ถั่วแดงหลวง</t>
  </si>
  <si>
    <t>แกะ</t>
  </si>
  <si>
    <t>น้ำเต้า</t>
  </si>
  <si>
    <t>อ้อยเคี้ยว</t>
  </si>
  <si>
    <t>กระบือ</t>
  </si>
  <si>
    <t>สัตว์น้ำเค็มขึ้นท่าอื่นๆ</t>
  </si>
  <si>
    <t>อาหารสัตว์อื่นๆ</t>
  </si>
  <si>
    <t>อาหารสำหรับมนุษย์บริโภคที่ให้หมู่โภชนาการหลากหลายอื่นๆ เช่น เห็ด</t>
  </si>
  <si>
    <t>เกลือแร่และวิตามิน (ผัก/ผลไม้)</t>
  </si>
  <si>
    <t>หมู่โภชนาการหลากหลาย</t>
  </si>
  <si>
    <t>อาหารสัตว์</t>
  </si>
  <si>
    <t>(3)</t>
  </si>
  <si>
    <t>(4)</t>
  </si>
  <si>
    <t>ปีการผลิต 2563/ 
ปีเพาะปลูก 2563/2564</t>
  </si>
  <si>
    <t xml:space="preserve">การกระจายผลผลิต (ร้อยละ) </t>
  </si>
  <si>
    <t>อำเภอ*</t>
  </si>
  <si>
    <t>ตำบล*</t>
  </si>
  <si>
    <t>เนื้อที่
เก็บเกี่ยว/เนื้อที่ให้ผล</t>
  </si>
  <si>
    <t>ปฏิทินสินค้าประมงที่สำคัญเพื่อความมั่นคงด้านอาหารและโภชนาการของประเทศไทย ปีการผลิต 2562 และ 2563</t>
  </si>
  <si>
    <r>
      <rPr>
        <b/>
        <u/>
        <sz val="11"/>
        <rFont val="TH SarabunPSK"/>
        <family val="2"/>
      </rPr>
      <t>ประมาณการ</t>
    </r>
    <r>
      <rPr>
        <b/>
        <sz val="11"/>
        <rFont val="TH SarabunPSK"/>
        <family val="2"/>
      </rPr>
      <t>ผลผลิตแต่ละเดือนรายอำเภอ</t>
    </r>
  </si>
  <si>
    <t xml:space="preserve"> การกระจายผลผลิต
  (ร้อยละ)</t>
  </si>
  <si>
    <t>ช่วงเวลาผลผลิตออก (ตัน)</t>
  </si>
  <si>
    <t>อำเภอ</t>
  </si>
  <si>
    <t>จำนวนเกษตรกร</t>
  </si>
  <si>
    <t>เนื้อที่เลี้ยง</t>
  </si>
  <si>
    <t>ปริมาณผลผลิตทั้งปี</t>
  </si>
  <si>
    <t>FAO</t>
  </si>
  <si>
    <t>TH_Report</t>
  </si>
  <si>
    <t>อาหารสำหรับมนุษย์บริโภคที่ให้โปรตีนจากพืชอื่น</t>
  </si>
  <si>
    <t>ปฏิทินสินค้าโคเนื้อเพื่อความมั่นคงด้านอาหารและโภชนาการของประเทศไทย ปีการผลิต 2562 และ 2563</t>
  </si>
  <si>
    <t>ประมาณการผลผลิตแต่ละเดือน</t>
  </si>
  <si>
    <t xml:space="preserve"> ปี 2562</t>
  </si>
  <si>
    <t xml:space="preserve"> ปี 2563</t>
  </si>
  <si>
    <t>รหัส
สินค้า</t>
  </si>
  <si>
    <t>จำนวนเกษตรกรทั้งหมดในอำเภอ</t>
  </si>
  <si>
    <t>พื้นที่เลี้ยงรายอำเภอ</t>
  </si>
  <si>
    <t xml:space="preserve">จำนวนสัตว์ที่เลี้ยงทั้งหมด </t>
  </si>
  <si>
    <t>จำนวนสัตว์เคลื่อนย้ายเข้าโรงฆ่า
(ตัว)</t>
  </si>
  <si>
    <t xml:space="preserve">ยอดสัตว์คงเหลือ (ตัว) ปี 2562 </t>
  </si>
  <si>
    <t>คาดการณ์ผลผลิตทั้งปี
(ตัว)</t>
  </si>
  <si>
    <t>คาดการณ์ผลผลิตรายเดือน (ตัว)</t>
  </si>
  <si>
    <t xml:space="preserve"> (ไร่)</t>
  </si>
  <si>
    <t>(ตัว)</t>
  </si>
  <si>
    <t>ภายนอกจังหวัด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</si>
  <si>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</si>
  <si>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</si>
  <si>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</si>
  <si>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</si>
  <si>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</si>
  <si>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</si>
  <si>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</si>
  <si>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</si>
  <si>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</si>
  <si>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</si>
  <si>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</si>
  <si>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</si>
  <si>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ปฏิทินสินค้าไข่ไก่เพื่อความมั่นคงด้านอาหารและโภชนาการของประเทศไทย ปีการผลิต 2562 และ 2563</t>
  </si>
  <si>
    <t>จำนวนสัตว์ที่เลี้ยงทั้งหมด (ตัว)</t>
  </si>
  <si>
    <t>จำนวนแม่ไก่ยืนกรง (ตัว)</t>
  </si>
  <si>
    <t>จำนวนไข่ไก่ 
(1,000 ฟอง)</t>
  </si>
  <si>
    <t>การจำหน่ายผลผลิต</t>
  </si>
  <si>
    <t>การกระจายผลผลิต
(1,000 ฟอง)</t>
  </si>
  <si>
    <t xml:space="preserve">ปริมาณไข่ไก่ ปี 2562 (1,000 ฟอง) </t>
  </si>
  <si>
    <t>ประมาณการจำนวนไข่ไก่ 
ปี 2563 (1,000 ฟอง)</t>
  </si>
  <si>
    <t>ประมาณการปริมาณไข่ไก่ 
ปี ๒๕๖๓ (1,000 ฟอง)</t>
  </si>
  <si>
    <t>เมษ</t>
  </si>
  <si>
    <t>ปฏิทินสินค้าน้ำนมดิบเพื่อความมั่นคงด้านอาหารและโภชนาการของประเทศไทย ปีการผลิต 2562 และ 2563</t>
  </si>
  <si>
    <t>จำนวนเกษตรกรทั้งหมดในอำเภอ (ราย)</t>
  </si>
  <si>
    <t>จำนวนโคนมที่เลี้ยงทั้งหมด (ตัว)</t>
  </si>
  <si>
    <t>จำนวนแม่โคกำลังรีดนม(ตัว)</t>
  </si>
  <si>
    <t>จำนวนแม่โคแห้งนม(ตัว)</t>
  </si>
  <si>
    <t>ปริมาณน้ำนมดิบ ปี 2562
(ตัน)</t>
  </si>
  <si>
    <t>การใช้/การจำหน่าย/การบริโภค
(ตัน)</t>
  </si>
  <si>
    <t xml:space="preserve">ปริมาณน้ำนมดิบ ปี 2562 (ตัน) </t>
  </si>
  <si>
    <t>ประมาณการปริมาณน้ำนมดิบ ปี 2563
(ตัน)</t>
  </si>
  <si>
    <t>ประมาณการปริมาณน้ำนมดิบ
 ปี ๒๕๖๓ (ตัน)</t>
  </si>
  <si>
    <t>จิ้งหรีด</t>
  </si>
  <si>
    <t>อาหารสำหรับมนุษย์บริโภคที่ให้โปรตีนจากผลิตภัณฑ์แมลง</t>
  </si>
  <si>
    <t>การจัดหมวดหมู่สินค้าเกษตร</t>
  </si>
  <si>
    <t>ใช้ภายในประเทศ</t>
  </si>
  <si>
    <t>หมวดใหญ่</t>
  </si>
  <si>
    <t>หมวดย่อย</t>
  </si>
  <si>
    <t>หมู่ใหญ่</t>
  </si>
  <si>
    <t>หมู่ย่อย</t>
  </si>
  <si>
    <t>สินค้า</t>
  </si>
  <si>
    <t>พันธุ์</t>
  </si>
  <si>
    <t>รหัสสินค้าและพันธุ์</t>
  </si>
  <si>
    <t>อาหารสำหรับมนุษย์บริโภค</t>
  </si>
  <si>
    <t>อาหารสำหรับมนุษย์บริโภคที่ให้คาร์โบไฮเดรตจากพืชเป็นหลัก</t>
  </si>
  <si>
    <t>อาหารสำหรับมนุษย์บริโภคที่ให้คาร์โบไฮเดรตจากพืชไร่</t>
  </si>
  <si>
    <t>ไม่ระบุ</t>
  </si>
  <si>
    <t>111101-000</t>
  </si>
  <si>
    <t>ข้าวนาปี ไม่ระบุพันธุ์</t>
  </si>
  <si>
    <t>ข้าวหอมมะลิทุ่งกุลาร้องไห้</t>
  </si>
  <si>
    <t>111101-001</t>
  </si>
  <si>
    <t>ข้าวนาปี - ข้าวหอมมะลิทุ่งกุลาร้องไห้</t>
  </si>
  <si>
    <t>ข้าวเจ็กเชยเสาไห้</t>
  </si>
  <si>
    <t>111101-002</t>
  </si>
  <si>
    <t>ข้าวนาปี - ข้าวเจ็กเชยเสาไห้</t>
  </si>
  <si>
    <t>ข้าวหอมมะลิอุบลราชธานี</t>
  </si>
  <si>
    <t>111101-003</t>
  </si>
  <si>
    <t>ข้าวนาปี - ข้าวหอมมะลิอุบลราชธานี</t>
  </si>
  <si>
    <t>ข้าวหอมมะลิทุ่งสัมฤทธิ์</t>
  </si>
  <si>
    <t>111101-004</t>
  </si>
  <si>
    <t>ข้าวนาปี - ข้าวหอมมะลิทุ่งสัมฤทธิ์</t>
  </si>
  <si>
    <t>ข้าวฮางหอมทองสกลทวาปี</t>
  </si>
  <si>
    <t>111101-005</t>
  </si>
  <si>
    <t>ข้าวนาปี - ข้าวฮางหอมทองสกลทวาปี</t>
  </si>
  <si>
    <t>ข้าวสังข์หยดพัทลุง</t>
  </si>
  <si>
    <t>111101-006</t>
  </si>
  <si>
    <t>ข้าวนาปี - ข้าวสังข์หยดพัทลุง</t>
  </si>
  <si>
    <t>ข้าวหอมมะลิสุรินทร์</t>
  </si>
  <si>
    <t>111101-007</t>
  </si>
  <si>
    <t>ข้าวนาปี - ข้าวหอมมะลิสุรินทร์</t>
  </si>
  <si>
    <t>ข้าวเหนียวเขาวงกาฬสินธ์</t>
  </si>
  <si>
    <t>111101-008</t>
  </si>
  <si>
    <t>ข้าวนาปี - ข้าวเหนียวเขาวงกาฬสินธ์</t>
  </si>
  <si>
    <t>ข้าวเหลืองปะทิวชุมพร</t>
  </si>
  <si>
    <t>111101-009</t>
  </si>
  <si>
    <t>ข้าวนาปี - ข้าวเหลืองปะทิวชุมพร</t>
  </si>
  <si>
    <t>ข้าวก่ำล้านนา</t>
  </si>
  <si>
    <t>111101-010</t>
  </si>
  <si>
    <t>ข้าวนาปี - ข้าวก่ำล้านนา</t>
  </si>
  <si>
    <t>ข้าวไร่ลืมผัวเพชรบูรณ์</t>
  </si>
  <si>
    <t>111101-011</t>
  </si>
  <si>
    <t>ข้าวนาปี - ข้าวไร่ลืมผัวเพชรบูรณ์</t>
  </si>
  <si>
    <t>ข้าวเหนียวเขี้ยวงูเชียงราย</t>
  </si>
  <si>
    <t>111101-012</t>
  </si>
  <si>
    <t>ข้าวนาปี - ข้าวเหนียวเขี้ยวงูเชียงราย</t>
  </si>
  <si>
    <t>ข้าวหอมกระดังงา</t>
  </si>
  <si>
    <t>111101-013</t>
  </si>
  <si>
    <t>ข้าวนาปี - ข้าวหอมกระดังงา</t>
  </si>
  <si>
    <t>ข้าวไร่</t>
  </si>
  <si>
    <t>111101-014</t>
  </si>
  <si>
    <t>ข้าวนาปี - ข้าวไร่</t>
  </si>
  <si>
    <t>ข้าวไร่ดอกข่า</t>
  </si>
  <si>
    <t>111101-015</t>
  </si>
  <si>
    <t>ข้าวนาปี - ข้าวไร่ดอกข่า</t>
  </si>
  <si>
    <t>ข้าวเหนียวนาปี</t>
  </si>
  <si>
    <t>111101-016</t>
  </si>
  <si>
    <t>ข้าวนาปี - ข้าวเหนียว</t>
  </si>
  <si>
    <t>111102-000</t>
  </si>
  <si>
    <t>ข้าวนาปรัง ไม่ระบุพันธุ์</t>
  </si>
  <si>
    <t>ข้าวเหนียวนาปรัง</t>
  </si>
  <si>
    <t>111102-001</t>
  </si>
  <si>
    <t>ข้าวนาปรัง - ข้าวเหนียว</t>
  </si>
  <si>
    <t>111103-000</t>
  </si>
  <si>
    <t>ข้าวโพดหวาน ไม่ระบุพันธุ์</t>
  </si>
  <si>
    <t>ข้าวฟ่าง</t>
  </si>
  <si>
    <t>111104-000</t>
  </si>
  <si>
    <t>ข้าวฟ่าง ไม่ระบุพันธุ์</t>
  </si>
  <si>
    <t>ข้าวสาลี</t>
  </si>
  <si>
    <t>111105-000</t>
  </si>
  <si>
    <t>ข้าวสาลี ไม่ระบุพันธุ์</t>
  </si>
  <si>
    <t>111106-000</t>
  </si>
  <si>
    <t>ลูกเดือย ไม่ระบุพันธุ์</t>
  </si>
  <si>
    <t>111107-000</t>
  </si>
  <si>
    <t>มันฝรั่ง ไม่ระบุพันธุ์</t>
  </si>
  <si>
    <t>111108-000</t>
  </si>
  <si>
    <t>เผือก ไม่ระบุพันธุ์</t>
  </si>
  <si>
    <t>มันเทศ</t>
  </si>
  <si>
    <t>111109-000</t>
  </si>
  <si>
    <t>มันเทศ ไม่ระบุพันธุ์</t>
  </si>
  <si>
    <t>111110-000</t>
  </si>
  <si>
    <t>มันสำปะหลังบริโภค ไม่ระบุพันธุ์</t>
  </si>
  <si>
    <t>111111-000</t>
  </si>
  <si>
    <t>มันหวานญี่ปุ่น ไม่ระบุพันธุ์</t>
  </si>
  <si>
    <t>111112-000</t>
  </si>
  <si>
    <t>ถั่วเขียว ไม่ระบุพันธุ์</t>
  </si>
  <si>
    <t>ถั่วเขียวผิวดำ</t>
  </si>
  <si>
    <t>111112-001</t>
  </si>
  <si>
    <t>ถั่วเขียวผิวมัน</t>
  </si>
  <si>
    <t>111112-002</t>
  </si>
  <si>
    <t>111113-000</t>
  </si>
  <si>
    <t>ถั่วแดงหลวง ไม่ระบุพันธุ์</t>
  </si>
  <si>
    <t>111114-000</t>
  </si>
  <si>
    <t>ถั่วดำ ไม่ระบุพันธุ์</t>
  </si>
  <si>
    <t>ถั่วดาวอินคา</t>
  </si>
  <si>
    <t>111115-000</t>
  </si>
  <si>
    <t>ถั่วดาวอินคา ไม่ระบุพันธุ์</t>
  </si>
  <si>
    <t>อาหารสำหรับมนุษย์บริโภคที่ให้คาร์โบไฮเดรตจากพืชไร่อื่นๆ</t>
  </si>
  <si>
    <t>111199-000</t>
  </si>
  <si>
    <t>อาหารสำหรับมนุษย์บริโภคที่ให้คาร์โบไฮเดรตจากพืชไร่อื่นๆ ไม่ระบุรายละเอียด</t>
  </si>
  <si>
    <t>มันขี้หนู</t>
  </si>
  <si>
    <t>111199-001</t>
  </si>
  <si>
    <t>อาหารสำหรับมนุษย์บริโภคที่ให้คาร์โบไฮเดรตจากพืชไร่อื่นๆ มันขี้หนู</t>
  </si>
  <si>
    <t>อาหารสำหรับมนุษย์บริโภคที่ให้คาร์โบไฮเดรตจากสินค้าเกษตรอื่นๆ</t>
  </si>
  <si>
    <t>อาหารสำหรับมนุษย์บริโภคที่ให้คาร์โบไฮเดรตจากสินค้าอื่นๆ</t>
  </si>
  <si>
    <t>112199</t>
  </si>
  <si>
    <t>112199-000</t>
  </si>
  <si>
    <t>อาหารสำหรับมนุษย์บริโภคที่ให้คาร์โบไฮเดรตจากสินค้าเกษตรอื่นๆ ไม่ระบุรายละเอียด</t>
  </si>
  <si>
    <t>น้ำผึ้ง</t>
  </si>
  <si>
    <t>112199-001</t>
  </si>
  <si>
    <t>อาหารสำหรับมนุษย์บริโภคที่ให้คาร์โบไฮเดรตจากสินค้าเกษตรอื่นๆ น้ำผึ้ง</t>
  </si>
  <si>
    <t>มะพร้าวน้ำตาล</t>
  </si>
  <si>
    <t>112199-002</t>
  </si>
  <si>
    <t>อาหารสำหรับมนุษย์บริโภคที่ให้คาร์โบไฮเดรตจากสินค้าเกษตรอื่นๆ มะพร้าวน้ำตาล</t>
  </si>
  <si>
    <t>อาหารสำหรับมนุษย์บริโภคที่ให้โปรตีนจากพืช</t>
  </si>
  <si>
    <t>121199-000</t>
  </si>
  <si>
    <t>อาหารสำหรับมนุษย์บริโภคที่ให้โปรตีนจากพืชอื่น ไม่ระบุรายละเอียด</t>
  </si>
  <si>
    <t>อาหารสำหรับมนุษย์บริโภคที่ให้โปรตีนจากปศุสัตว์</t>
  </si>
  <si>
    <t>อาหารสำหรับมนุษย์บริโภคที่ให้โปรตีนจากปศุสัตว์ประเภทสัตว์ใหญ่</t>
  </si>
  <si>
    <t>122101-000</t>
  </si>
  <si>
    <t>โคเนื้อ ไม่ระบุพันธุ์</t>
  </si>
  <si>
    <t>122102-000</t>
  </si>
  <si>
    <t>กระบือ ไม่ระบุพันธุ์</t>
  </si>
  <si>
    <t>122103-000</t>
  </si>
  <si>
    <t>แพะ ไม่ระบุพันธุ์</t>
  </si>
  <si>
    <t>122104-000</t>
  </si>
  <si>
    <t>แกะ ไม่ระบุพันธุ์</t>
  </si>
  <si>
    <t>122105-000</t>
  </si>
  <si>
    <t>สุกร ไม่ระบุพันธุ์</t>
  </si>
  <si>
    <t>อาหารสำหรับมนุษย์บริโภคที่ให้โปรตีนจากปศุสัตว์ประเภทสัตว์ใหญ่อื่นๆ</t>
  </si>
  <si>
    <t>122199-000</t>
  </si>
  <si>
    <t>อาหารสำหรับมนุษย์บริโภคที่ให้โปรตีนจากปศุสัตว์ประเภทสัตว์ใหญ่อื่นๆ ไม่ระบุรายละเอียด</t>
  </si>
  <si>
    <t>อาหารสำหรับมนุษย์บริโภคที่ให้โปรตีนจากปศุสัตว์ประเภทสัตว์ปีก</t>
  </si>
  <si>
    <t>122201-000</t>
  </si>
  <si>
    <t>ไก่เนื้อ ไม่ระบุพันธุ์</t>
  </si>
  <si>
    <t>ไก่พื้นเมือง</t>
  </si>
  <si>
    <t>122201-001</t>
  </si>
  <si>
    <t>ไก่เบตง</t>
  </si>
  <si>
    <t>122201-002</t>
  </si>
  <si>
    <t>122202-000</t>
  </si>
  <si>
    <t>เป็ดเนื้อ ไม่ระบุพันธุ์</t>
  </si>
  <si>
    <t>เป็ดเทศ</t>
  </si>
  <si>
    <t>122202-001</t>
  </si>
  <si>
    <t>122203-000</t>
  </si>
  <si>
    <t>ไก่งวง ไม่ระบุพันธุ์</t>
  </si>
  <si>
    <t>อาหารสำหรับมนุษย์บริโภคที่ให้โปรตีนจากปศุสัตว์ประเภทสัตว์ปีกอื่นๆ</t>
  </si>
  <si>
    <t>122299-000</t>
  </si>
  <si>
    <t>อาหารสำหรับมนุษย์บริโภคที่ให้โปรตีนจากปศุสัตว์ประเภทสัตว์ปีกอื่นๆ ไม่ระบุรายละเอียด</t>
  </si>
  <si>
    <t>อาหารสำหรับมนุษย์บริโภคที่ให้โปรตีนจากผลิตภัณฑ์ปศุสัตว์</t>
  </si>
  <si>
    <t>122301-000</t>
  </si>
  <si>
    <t>ไข่ไก่ ไม่ระบุพันธุ์</t>
  </si>
  <si>
    <t>122302-000</t>
  </si>
  <si>
    <t>ไข่เป็ด ไม่ระบุพันธุ์</t>
  </si>
  <si>
    <t>122303-000</t>
  </si>
  <si>
    <t>น้ำนมดิบ ไม่ระบุพันธุ์</t>
  </si>
  <si>
    <t>น้ำนมดิบ (แพะ)</t>
  </si>
  <si>
    <t>122303-001</t>
  </si>
  <si>
    <t>น้ำนมดิบน้ำนมดิบ (แพะ)</t>
  </si>
  <si>
    <t>อาหารสำหรับมนุษย์บริโภคที่ให้โปรตีนจากผลิตภัณฑ์ปศุสัตว์อื่นๆ</t>
  </si>
  <si>
    <t>122399-000</t>
  </si>
  <si>
    <t>อาหารสำหรับมนุษย์บริโภคที่ให้โปรตีนจากผลิตภัณฑ์ปศุสัตว์อื่นๆ ไม่ระบุรายละเอียด</t>
  </si>
  <si>
    <t>122401-000</t>
  </si>
  <si>
    <t>จิ้งหรีด ไม่ระบุพันธุ์</t>
  </si>
  <si>
    <t>122499-000</t>
  </si>
  <si>
    <t>อาหารสำหรับมนุษย์บริโภคที่ให้โปรตีนจากผลิตภัณฑ์แมลง ไม่ระบุรายละเอียด</t>
  </si>
  <si>
    <t>อาหารสำหรับมนุษย์บริโภคที่ให้โปรตีนจากสินค้าประมง</t>
  </si>
  <si>
    <t>อาหารสำหรับมนุษย์บริโภคที่ให้โปรตีนจากสินค้าประมงเพาะเลี้ยง</t>
  </si>
  <si>
    <t>123101-000</t>
  </si>
  <si>
    <t>กุ้งขาวแวนนาไม ไม่ระบุพันธุ์</t>
  </si>
  <si>
    <t>123102-000</t>
  </si>
  <si>
    <t>กุ้งกุลาดำ ไม่ระบุพันธุ์</t>
  </si>
  <si>
    <t>123103-000</t>
  </si>
  <si>
    <t>กุ้งก้ามกราม ไม่ระบุพันธุ์</t>
  </si>
  <si>
    <t>123104-000</t>
  </si>
  <si>
    <t>ปลาดุก ไม่ระบุพันธุ์</t>
  </si>
  <si>
    <t>123105-000</t>
  </si>
  <si>
    <t>ปลานิล ไม่ระบุพันธุ์</t>
  </si>
  <si>
    <t>ปลานิลในบ่อดิน</t>
  </si>
  <si>
    <t>123105-001</t>
  </si>
  <si>
    <t>ปลานิลบ่อดิน</t>
  </si>
  <si>
    <t>ปลานิลในกระชัง</t>
  </si>
  <si>
    <t>123105-002</t>
  </si>
  <si>
    <t>ปลานิลกระชัง</t>
  </si>
  <si>
    <t>123106-000</t>
  </si>
  <si>
    <t>ปลาตะเพียนขาว ไม่ระบุพันธุ์</t>
  </si>
  <si>
    <t>อาหารสำหรับมนุษย์บริโภคที่ให้โปรตีนจากสินค้าประมงเพาะเลี้ยงอื่นๆ</t>
  </si>
  <si>
    <t>123199-000</t>
  </si>
  <si>
    <t>อาหารสำหรับมนุษย์บริโภคที่ให้โปรตีนจากสินค้าประมงเพาะเลี้ยงอื่นๆ ไม่ระบุรายละเอียด</t>
  </si>
  <si>
    <t>กบ</t>
  </si>
  <si>
    <t>123199-001</t>
  </si>
  <si>
    <t>อาหารสำหรับมนุษย์บริโภคที่ให้โปรตีนจากสินค้าประมงเพาะเลี้ยงอื่นๆ กบ</t>
  </si>
  <si>
    <t>ปลากะพง</t>
  </si>
  <si>
    <t>123199-002</t>
  </si>
  <si>
    <t>อาหารสำหรับมนุษย์บริโภคที่ให้โปรตีนจากสินค้าประมงเพาะเลี้ยงอื่นๆ ปลากะพง</t>
  </si>
  <si>
    <t>ปลากะพงขาว</t>
  </si>
  <si>
    <t>123199-003</t>
  </si>
  <si>
    <t>อาหารสำหรับมนุษย์บริโภคที่ให้โปรตีนจากสินค้าประมงเพาะเลี้ยงอื่นๆ ปลากะพงขาว</t>
  </si>
  <si>
    <t>ปลากะพงขาวในบ่อดิน</t>
  </si>
  <si>
    <t>123199-004</t>
  </si>
  <si>
    <t>อาหารสำหรับมนุษย์บริโภคที่ให้โปรตีนจากสินค้าประมงเพาะเลี้ยงอื่นๆ ปลากะพงขาวในบ่อดิน</t>
  </si>
  <si>
    <t>ปลากะพงขาวในกระชัง</t>
  </si>
  <si>
    <t>123199-005</t>
  </si>
  <si>
    <t>อาหารสำหรับมนุษย์บริโภคที่ให้โปรตีนจากสินค้าประมงเพาะเลี้ยงอื่นๆ ปลากะพงขาวในกระชัง</t>
  </si>
  <si>
    <t>กุ้งมังกร</t>
  </si>
  <si>
    <t>123199-006</t>
  </si>
  <si>
    <t>อาหารสำหรับมนุษย์บริโภคที่ให้โปรตีนจากสินค้าประมงเพาะเลี้ยงอื่นๆ กุ้งมังกร</t>
  </si>
  <si>
    <t>ปลาทับทิม</t>
  </si>
  <si>
    <t>123199-007</t>
  </si>
  <si>
    <t>อาหารสำหรับมนุษย์บริโภคที่ให้โปรตีนจากสินค้าประมงเพาะเลี้ยงอื่นๆ ปลาทับทิม</t>
  </si>
  <si>
    <t>ปลาสวาย</t>
  </si>
  <si>
    <t>123199-008</t>
  </si>
  <si>
    <t>อาหารสำหรับมนุษย์บริโภคที่ให้โปรตีนจากสินค้าประมงเพาะเลี้ยงอื่นๆ ปลาสวาย</t>
  </si>
  <si>
    <t>จระเข้</t>
  </si>
  <si>
    <t>123199-009</t>
  </si>
  <si>
    <t>อาหารสำหรับมนุษย์บริโภคที่ให้โปรตีนจากสินค้าประมงเพาะเลี้ยงอื่นๆ จระเข้</t>
  </si>
  <si>
    <t>อาหารสำหรับมนุษย์บริโภคที่ให้โปรตีนจากสินค้าประมงน้ำเค็มขึ้นท่า</t>
  </si>
  <si>
    <t>123201-000</t>
  </si>
  <si>
    <t>ปลาเบญจพรรณ ไม่ระบุพันธุ์</t>
  </si>
  <si>
    <t>123202-000</t>
  </si>
  <si>
    <t>ปลาเป็ด ไม่ระบุพันธุ์</t>
  </si>
  <si>
    <t>123203-000</t>
  </si>
  <si>
    <t>กุ้ง/กั้ง ไม่ระบุพันธุ์</t>
  </si>
  <si>
    <t>123204-000</t>
  </si>
  <si>
    <t>ปู ไม่ระบุพันธุ์</t>
  </si>
  <si>
    <t>123205-000</t>
  </si>
  <si>
    <t>หมึก ไม่ระบุพันธุ์</t>
  </si>
  <si>
    <t>123206-000</t>
  </si>
  <si>
    <t>หอย ไม่ระบุพันธุ์</t>
  </si>
  <si>
    <t>หอยแมลงภู่</t>
  </si>
  <si>
    <t>123206-001</t>
  </si>
  <si>
    <t>หอยนางรม</t>
  </si>
  <si>
    <t>123206-002</t>
  </si>
  <si>
    <t>123299-000</t>
  </si>
  <si>
    <t>สัตว์น้ำเค็มขึ้นท่าอื่นๆ ไม่ระบุรายละเอียด</t>
  </si>
  <si>
    <t>อาหารสำหรับมนุษย์บริโภคที่ให้ไขมันจากพืชเป็นหลัก</t>
  </si>
  <si>
    <t>อาหารสำหรับมนุษย์บริโภคที่ให้ไขมันจากพืชไร่</t>
  </si>
  <si>
    <t>131101-000</t>
  </si>
  <si>
    <t>ถั่วเหลือง ไม่ระบุพันธุ์</t>
  </si>
  <si>
    <t>131102-000</t>
  </si>
  <si>
    <t>ถั่วลิสง ไม่ระบุพันธุ์</t>
  </si>
  <si>
    <t>งา</t>
  </si>
  <si>
    <t>131103-000</t>
  </si>
  <si>
    <t>งา ไม่ระบุพันธุ์</t>
  </si>
  <si>
    <t>อาหารสำหรับมนุษย์บริโภคที่ให้ไขมันจากพืชไร่อื่นๆ</t>
  </si>
  <si>
    <t>131199-000</t>
  </si>
  <si>
    <t>อาหารสำหรับมนุษย์บริโภคที่ให้ไขมันจากพืชไร่อื่นๆ ไม่ระบุรายละเอียด</t>
  </si>
  <si>
    <t>แปจ่อเขียวแม่สอด</t>
  </si>
  <si>
    <t>131199-001</t>
  </si>
  <si>
    <t>อาหารสำหรับมนุษย์บริโภคที่ให้ไขมันจากพืชไร่อื่นๆ แปจ่อเขียวแม่สอด</t>
  </si>
  <si>
    <t>มะคาเดเมีย</t>
  </si>
  <si>
    <t>131199-002</t>
  </si>
  <si>
    <t>อาหารสำหรับมนุษย์บริโภคที่ให้ไขมันจากพืชไร่อื่นๆ มะคาเดเมีย</t>
  </si>
  <si>
    <t>อาหารสำหรับมนุษย์บริโภคที่ให้ไขมันจากพืชประเภทไม้ยืนต้น/ไม้ผล</t>
  </si>
  <si>
    <t>ปาล์มน้ำมัน</t>
  </si>
  <si>
    <t>131201-000</t>
  </si>
  <si>
    <t>ปาล์มน้ำมัน ไม่ระบุพันธุ์</t>
  </si>
  <si>
    <t>มะพร้าวผลแก่</t>
  </si>
  <si>
    <t>131202-000</t>
  </si>
  <si>
    <t>มะพร้าวผลแก่ ไม่ระบุพันธุ์</t>
  </si>
  <si>
    <t>มะพร้าวเกาะพะงัน</t>
  </si>
  <si>
    <t>131202-001</t>
  </si>
  <si>
    <t>อาหารสำหรับมนุษย์บริโภคที่ให้ไขมันจากพืชประเภทไม้ยืนต้น/ไม้ผลอื่นๆ</t>
  </si>
  <si>
    <t>131299-000</t>
  </si>
  <si>
    <t>อาหารสำหรับมนุษย์บริโภคที่ให้ไขมันจากพืชประเภทไม้ยืนต้น/ไม้ผลอื่นๆ ไม่ระบุรายละเอียด</t>
  </si>
  <si>
    <t>มะม่วงหิมพานต์</t>
  </si>
  <si>
    <t>131299-001</t>
  </si>
  <si>
    <t>อาหารสำหรับมนุษย์บริโภคที่ให้ไขมันจากพืชประเภทไม้ยืนต้น/ไม้ผลอื่นๆ มะม่วงหิมพานต์</t>
  </si>
  <si>
    <t>เกลือแร่และวิตามิน</t>
  </si>
  <si>
    <t>อาหารสำหรับมนุษย์บริโภคที่ให้เกลือแร่และวิตามินจากพืชเป็นหลัก</t>
  </si>
  <si>
    <t>อาหารสำหรับมนุษย์บริโภคที่ให้เกลือแร่และวิตามินจากพืชไร่</t>
  </si>
  <si>
    <t>141101-000</t>
  </si>
  <si>
    <t>กระเทียม ไม่ระบุพันธุ์</t>
  </si>
  <si>
    <t>141102-000</t>
  </si>
  <si>
    <t>หอมแดง ไม่ระบุพันธุ์</t>
  </si>
  <si>
    <t>141103-000</t>
  </si>
  <si>
    <t>หอมหัวใหญ่ ไม่ระบุพันธุ์</t>
  </si>
  <si>
    <t>141104-000</t>
  </si>
  <si>
    <t>สับปะรดโรงงาน ไม่ระบุพันธุ์</t>
  </si>
  <si>
    <t>สับปะรดบริโภคสด</t>
  </si>
  <si>
    <t>141105-000</t>
  </si>
  <si>
    <t>สับปะรดบริโภคสด ไม่ระบุพันธุ์</t>
  </si>
  <si>
    <t xml:space="preserve">สับปะรดศรีราชา </t>
  </si>
  <si>
    <t>141105-001</t>
  </si>
  <si>
    <t>สับปะรดภูแลเชียงราย</t>
  </si>
  <si>
    <t>141105-002</t>
  </si>
  <si>
    <t>สับปะรดนางแล</t>
  </si>
  <si>
    <t>141105-003</t>
  </si>
  <si>
    <t>สับปะรดภูเก็ต</t>
  </si>
  <si>
    <t>141105-004</t>
  </si>
  <si>
    <t>สับปะรดห้วยมุ่น</t>
  </si>
  <si>
    <t>141105-005</t>
  </si>
  <si>
    <t>สับปะรดท่าอุเทน</t>
  </si>
  <si>
    <t>141105-006</t>
  </si>
  <si>
    <t>สับปะรดบ้านคา</t>
  </si>
  <si>
    <t>141105-007</t>
  </si>
  <si>
    <t>สับปะรดตราดสีทอง</t>
  </si>
  <si>
    <t>141105-008</t>
  </si>
  <si>
    <t>สับปะรดทองระยอง</t>
  </si>
  <si>
    <t>141105-009</t>
  </si>
  <si>
    <t>สับปะรดไร่ม่วง</t>
  </si>
  <si>
    <t>141105-010</t>
  </si>
  <si>
    <t>อาหารสำหรับมนุษย์บริโภคที่ให้เกลือแร่และวิตามินจากพืชไร่อื่นๆ</t>
  </si>
  <si>
    <t>141199-000</t>
  </si>
  <si>
    <t>อาหารสำหรับมนุษย์บริโภคที่ให้เกลือแร่และวิตามินจากพืชไร่อื่นๆ ไม่ระบุรายละเอียด</t>
  </si>
  <si>
    <t>เมล่อน</t>
  </si>
  <si>
    <t>141199-001</t>
  </si>
  <si>
    <t>อาหารสำหรับมนุษย์บริโภคที่ให้เกลือแร่และวิตามินจากพืชไร่อื่นๆ เมล่อน</t>
  </si>
  <si>
    <t>อาหารสำหรับมนุษย์บริโภคที่ให้เกลือแร่และวิตามินจากพืชประเภทไม้ยืนต้น/ไม้ผล</t>
  </si>
  <si>
    <t>141201-000</t>
  </si>
  <si>
    <t>ลำไย ไม่ระบุพันธุ์</t>
  </si>
  <si>
    <t>ลำไยเบี้ยวเขียวลำพูน</t>
  </si>
  <si>
    <t>141201-001</t>
  </si>
  <si>
    <t>141202-000</t>
  </si>
  <si>
    <t>ทุเรียน ไม่ระบุพันธุ์</t>
  </si>
  <si>
    <t>ทุเรียนนนท์</t>
  </si>
  <si>
    <t>141202-001</t>
  </si>
  <si>
    <t>ทุเรียนป่าละอู</t>
  </si>
  <si>
    <t>141202-002</t>
  </si>
  <si>
    <t>ทุเรียนปราจีน</t>
  </si>
  <si>
    <t>141202-003</t>
  </si>
  <si>
    <t>ทุเรียนหลงลับแลอุตรดิตถ์</t>
  </si>
  <si>
    <t>141202-004</t>
  </si>
  <si>
    <t>ทุเรียนหลินลับแลอุตรดิตถ์</t>
  </si>
  <si>
    <t>141202-005</t>
  </si>
  <si>
    <t>ทุเรียนภูเขาไฟศรีษะเกษ</t>
  </si>
  <si>
    <t>141202-006</t>
  </si>
  <si>
    <t>ทุเรียนในวงระนอง</t>
  </si>
  <si>
    <t>141202-007</t>
  </si>
  <si>
    <t>ทุเรียนสาลิกาพังงา</t>
  </si>
  <si>
    <t>141202-008</t>
  </si>
  <si>
    <t>ทุเรียนหมอนทองทะเลหอย</t>
  </si>
  <si>
    <t>141202-009</t>
  </si>
  <si>
    <t>141203-000</t>
  </si>
  <si>
    <t>เงาะ ไม่ระบุพันธุ์</t>
  </si>
  <si>
    <t>เงาะโรงเรียนนาสาร</t>
  </si>
  <si>
    <t>141203-001</t>
  </si>
  <si>
    <t>141204-000</t>
  </si>
  <si>
    <t>มังคุด ไม่ระบุพันธุ์</t>
  </si>
  <si>
    <t>141205-000</t>
  </si>
  <si>
    <t>ลิ้นจี่ ไม่ระบุพันธุ์</t>
  </si>
  <si>
    <t>ลิ้นจี่ค่อมสมุทรสงคราม</t>
  </si>
  <si>
    <t>141205-001</t>
  </si>
  <si>
    <t>ลิ้นจี่นครพนม</t>
  </si>
  <si>
    <t>141205-002</t>
  </si>
  <si>
    <t>ลิ้นจี่บางขุนเทียน</t>
  </si>
  <si>
    <t>141205-003</t>
  </si>
  <si>
    <t>ลิ้นจี่แม่ใจพะเยา</t>
  </si>
  <si>
    <t>141205-004</t>
  </si>
  <si>
    <t>141206-000</t>
  </si>
  <si>
    <t>ลองกอง ไม่ระบุพันธุ์</t>
  </si>
  <si>
    <t>ลองกองตันหยงมัส</t>
  </si>
  <si>
    <t>141206-001</t>
  </si>
  <si>
    <t>ส้มเขียวหวาน</t>
  </si>
  <si>
    <t>141207-000</t>
  </si>
  <si>
    <t>ส้มเขียวหวาน ไม่ระบุพันธุ์</t>
  </si>
  <si>
    <t>ส้มบางมด</t>
  </si>
  <si>
    <t>141207-001</t>
  </si>
  <si>
    <t>ส้มสีทองน่าน</t>
  </si>
  <si>
    <t>141207-002</t>
  </si>
  <si>
    <t>ส้มโชกุน</t>
  </si>
  <si>
    <t>141207-003</t>
  </si>
  <si>
    <t>ส้มสายน้ำผึ้ง</t>
  </si>
  <si>
    <t>141207-004</t>
  </si>
  <si>
    <t>141208-000</t>
  </si>
  <si>
    <t>ส้มโอ ไม่ระบุพันธุ์</t>
  </si>
  <si>
    <t>ส้มโอนครชัยศรี</t>
  </si>
  <si>
    <t>141208-001</t>
  </si>
  <si>
    <t>ส้มโอส้มโอนครชัยศรี</t>
  </si>
  <si>
    <t>ส้มโอขาวแตงกวาชัยนาท</t>
  </si>
  <si>
    <t>141208-002</t>
  </si>
  <si>
    <t>ส้มโอส้มโอขาวแตงกวาชัยนาท</t>
  </si>
  <si>
    <t>ส้มโอขาวใหญ่สมุทรสงคราม</t>
  </si>
  <si>
    <t>141208-003</t>
  </si>
  <si>
    <t>ส้มโอส้มโอขาวใหญ่สมุทรสงคราม</t>
  </si>
  <si>
    <t>ส้มโอทับทิมสยามปากพนัง</t>
  </si>
  <si>
    <t>141208-004</t>
  </si>
  <si>
    <t>ส้มโอส้มโอทับทิมสยามปากพนัง</t>
  </si>
  <si>
    <t>ส้มโอปุโกยะรัง</t>
  </si>
  <si>
    <t>141208-005</t>
  </si>
  <si>
    <t>ส้มโอส้มโอปุโกยะรัง</t>
  </si>
  <si>
    <t>ส้มโอท่าข่อยเมืองพิจิตร</t>
  </si>
  <si>
    <t>141208-006</t>
  </si>
  <si>
    <t>ส้มโอส้มโอท่าข่อยเมืองพิจิตร</t>
  </si>
  <si>
    <t>ส้มโอหอมควนลัง</t>
  </si>
  <si>
    <t>141208-007</t>
  </si>
  <si>
    <t>ส้มโอส้มโอหอมควนลัง</t>
  </si>
  <si>
    <t>ส้มโอท่าข่อย</t>
  </si>
  <si>
    <t>141208-008</t>
  </si>
  <si>
    <t>ส้มโอทับทิมสยาม</t>
  </si>
  <si>
    <t>141208-009</t>
  </si>
  <si>
    <t>มะม่วง</t>
  </si>
  <si>
    <t>141209-000</t>
  </si>
  <si>
    <t>มะม่วง ไม่ระบุพันธุ์</t>
  </si>
  <si>
    <t>มะม่วงน้ำดอกไม้</t>
  </si>
  <si>
    <t>141209-001</t>
  </si>
  <si>
    <t>มะม่วงน้ำดอกไม้สีทองบางคล้า</t>
  </si>
  <si>
    <t>141209-002</t>
  </si>
  <si>
    <t>มะม่วงน้ำดอกไม้คุ้งบางกะเจ้า</t>
  </si>
  <si>
    <t>141209-003</t>
  </si>
  <si>
    <t>มะม่วงน้ำดอกไม้คุ้มบางกระเจ้า</t>
  </si>
  <si>
    <t>มะม่วงยายกล่ำนนทบุรี</t>
  </si>
  <si>
    <t>141209-004</t>
  </si>
  <si>
    <t>มะม่วงน้ำดอกไม้สระแก้ว</t>
  </si>
  <si>
    <t>141209-005</t>
  </si>
  <si>
    <t>มะม่วงมันหนองแซง</t>
  </si>
  <si>
    <t>141209-006</t>
  </si>
  <si>
    <t>มะขาม</t>
  </si>
  <si>
    <t>141210-000</t>
  </si>
  <si>
    <t>มะขาม ไม่ระบุพันธุ์</t>
  </si>
  <si>
    <t>มะขามหวานเพชรบูรณ์</t>
  </si>
  <si>
    <t>141210-001</t>
  </si>
  <si>
    <t>มะขามเทศ</t>
  </si>
  <si>
    <t>141210-002</t>
  </si>
  <si>
    <t>141211-000</t>
  </si>
  <si>
    <t>ระกำ ไม่ระบุพันธุ์</t>
  </si>
  <si>
    <t>สละ</t>
  </si>
  <si>
    <t>141212-000</t>
  </si>
  <si>
    <t>สละ ไม่ระบุพันธุ์</t>
  </si>
  <si>
    <t>141213-000</t>
  </si>
  <si>
    <t>มะนาว ไม่ระบุพันธุ์</t>
  </si>
  <si>
    <t>มะนาวเพชรบุรี</t>
  </si>
  <si>
    <t>141213-001</t>
  </si>
  <si>
    <t>มะนาวมะนาวเพชรบุรี</t>
  </si>
  <si>
    <t>141214-000</t>
  </si>
  <si>
    <t>พริกไทย ไม่ระบุพันธุ์</t>
  </si>
  <si>
    <t>141215-000</t>
  </si>
  <si>
    <t>สะตอ ไม่ระบุพันธุ์</t>
  </si>
  <si>
    <t>141216-000</t>
  </si>
  <si>
    <t>เสาวรส ไม่ระบุพันธุ์</t>
  </si>
  <si>
    <t>แก้วมังกร</t>
  </si>
  <si>
    <t>141217-000</t>
  </si>
  <si>
    <t>แก้วมังกร ไม่ระบุพันธุ์</t>
  </si>
  <si>
    <t>กล้วย</t>
  </si>
  <si>
    <t>141218-000</t>
  </si>
  <si>
    <t>กล้วย ไม่ระบุพันธุ์</t>
  </si>
  <si>
    <t>กล้วยไข่</t>
  </si>
  <si>
    <t>141218-001</t>
  </si>
  <si>
    <t>กล้วยน้ำว้า</t>
  </si>
  <si>
    <t>141218-002</t>
  </si>
  <si>
    <t>กล้วยหอม</t>
  </si>
  <si>
    <t>141218-003</t>
  </si>
  <si>
    <t>กล้วยไข่กำแพงเพชร</t>
  </si>
  <si>
    <t>141218-004</t>
  </si>
  <si>
    <t>กล้วยหินบันนังสตา</t>
  </si>
  <si>
    <t>141218-005</t>
  </si>
  <si>
    <t>กล้วยเล็บมือนางชุมพร</t>
  </si>
  <si>
    <t>141218-006</t>
  </si>
  <si>
    <t>กล้วยหิน</t>
  </si>
  <si>
    <t>141218-007</t>
  </si>
  <si>
    <t>กล้วยเล็บมือนาง</t>
  </si>
  <si>
    <t>141218-008</t>
  </si>
  <si>
    <t>อาหารสำหรับมนุษย์บริโภคที่ให้เกลือแร่และวิตามินจากพืชประเภทไม้ยืนต้น/ไม้ผลอื่นๆ</t>
  </si>
  <si>
    <t>141299-000</t>
  </si>
  <si>
    <t>อาหารสำหรับมนุษย์บริโภคที่ให้เกลือแร่และวิตามินจากพืชประเภทไม้ยืนต้น/ไม้ผลอื่นๆ ไม่ระบุรายละเอียด</t>
  </si>
  <si>
    <t>กระท้อน</t>
  </si>
  <si>
    <t>141299-001</t>
  </si>
  <si>
    <t>อาหารสำหรับมนุษย์บริโภคที่ให้เกลือแร่และวิตามินจากพืชประเภทไม้ยืนต้น/ไม้ผลอื่นๆ กระท้อน</t>
  </si>
  <si>
    <t>กระท้อนตะลุง</t>
  </si>
  <si>
    <t>141299-002</t>
  </si>
  <si>
    <t>อาหารสำหรับมนุษย์บริโภคที่ให้เกลือแร่และวิตามินจากพืชประเภทไม้ยืนต้น/ไม้ผลอื่นๆ กระท้อนตะลุง</t>
  </si>
  <si>
    <t>ชมพู่</t>
  </si>
  <si>
    <t>141299-003</t>
  </si>
  <si>
    <t>อาหารสำหรับมนุษย์บริโภคที่ให้เกลือแร่และวิตามินจากพืชประเภทไม้ยืนต้น/ไม้ผลอื่นๆ ชมพู่</t>
  </si>
  <si>
    <t>ชมพู่เพชร</t>
  </si>
  <si>
    <t>141299-004</t>
  </si>
  <si>
    <t>อาหารสำหรับมนุษย์บริโภคที่ให้เกลือแร่และวิตามินจากพืชประเภทไม้ยืนต้น/ไม้ผลอื่นๆ ชมพู่เพชร</t>
  </si>
  <si>
    <t>มะยงชิด</t>
  </si>
  <si>
    <t>141299-005</t>
  </si>
  <si>
    <t>อาหารสำหรับมนุษย์บริโภคที่ให้เกลือแร่และวิตามินจากพืชประเภทไม้ยืนต้น/ไม้ผลอื่นๆ มะยงชิด</t>
  </si>
  <si>
    <t>มะยงชิดนครนายก</t>
  </si>
  <si>
    <t>141299-006</t>
  </si>
  <si>
    <t>อาหารสำหรับมนุษย์บริโภคที่ให้เกลือแร่และวิตามินจากพืชประเภทไม้ยืนต้น/ไม้ผลอื่นๆ มะยงชิดนครนายก</t>
  </si>
  <si>
    <t>มะปรางหวาน</t>
  </si>
  <si>
    <t>141299-007</t>
  </si>
  <si>
    <t>อาหารสำหรับมนุษย์บริโภคที่ให้เกลือแร่และวิตามินจากพืชประเภทไม้ยืนต้น/ไม้ผลอื่นๆ มะปรางหวาน</t>
  </si>
  <si>
    <t>มะปรางหวานนครนายก</t>
  </si>
  <si>
    <t>141299-008</t>
  </si>
  <si>
    <t>อาหารสำหรับมนุษย์บริโภคที่ให้เกลือแร่และวิตามินจากพืชประเภทไม้ยืนต้น/ไม้ผลอื่นๆ มะปรางหวานนครนายก</t>
  </si>
  <si>
    <t>ละมุดบางช้าง</t>
  </si>
  <si>
    <t>141299-009</t>
  </si>
  <si>
    <t>อาหารสำหรับมนุษย์บริโภคที่ให้เกลือแร่และวิตามินจากพืชประเภทไม้ยืนต้น/ไม้ผลอื่นๆ ละมุดบางช้าง</t>
  </si>
  <si>
    <t>ละมุดบ้านใหม่</t>
  </si>
  <si>
    <t>141299-010</t>
  </si>
  <si>
    <t>อาหารสำหรับมนุษย์บริโภคที่ให้เกลือแร่และวิตามินจากพืชประเภทไม้ยืนต้น/ไม้ผลอื่นๆ ละมุดบ้านใหม่</t>
  </si>
  <si>
    <t>จำปาดะ</t>
  </si>
  <si>
    <t>141299-011</t>
  </si>
  <si>
    <t>อาหารสำหรับมนุษย์บริโภคที่ให้เกลือแร่และวิตามินจากพืชประเภทไม้ยืนต้น/ไม้ผลอื่นๆ จำปาดะ</t>
  </si>
  <si>
    <t>จำปาดะสตูล</t>
  </si>
  <si>
    <t>141299-012</t>
  </si>
  <si>
    <t>อาหารสำหรับมนุษย์บริโภคที่ให้เกลือแร่และวิตามินจากพืชประเภทไม้ยืนต้น/ไม้ผลอื่นๆ จำปาดะสตูล</t>
  </si>
  <si>
    <t>หมากเม่าสกลนคร</t>
  </si>
  <si>
    <t>141299-013</t>
  </si>
  <si>
    <t>อาหารสำหรับมนุษย์บริโภคที่ให้เกลือแร่และวิตามินจากพืชประเภทไม้ยืนต้น/ไม้ผลอื่นๆ หมากเม่าสกลนคร</t>
  </si>
  <si>
    <t>มะพร้าวน้ำหอม</t>
  </si>
  <si>
    <t>141299-014</t>
  </si>
  <si>
    <t>อาหารสำหรับมนุษย์บริโภคที่ให้เกลือแร่และวิตามินจากพืชประเภทไม้ยืนต้น/ไม้ผลอื่นๆ มะพร้าวน้ำหอม</t>
  </si>
  <si>
    <t>มะพร้าวน้ำหอมราชบุรี</t>
  </si>
  <si>
    <t>141299-015</t>
  </si>
  <si>
    <t>อาหารสำหรับมนุษย์บริโภคที่ให้เกลือแร่และวิตามินจากพืชประเภทไม้ยืนต้น/ไม้ผลอื่นๆ มะพร้าวน้ำหอมราชบุรี</t>
  </si>
  <si>
    <t>มะพร้าวน้ำหอมบ้านแพ้ว</t>
  </si>
  <si>
    <t>141299-016</t>
  </si>
  <si>
    <t>อาหารสำหรับมนุษย์บริโภคที่ให้เกลือแร่และวิตามินจากพืชประเภทไม้ยืนต้น/ไม้ผลอื่นๆ มะพร้าวน้ำหอมบ้านแพ้ว</t>
  </si>
  <si>
    <t>ขนุน</t>
  </si>
  <si>
    <t>141299-017</t>
  </si>
  <si>
    <t>อาหารสำหรับมนุษย์บริโภคที่ให้เกลือแร่และวิตามินจากพืชประเภทไม้ยืนต้น/ไม้ผลอื่นๆ ขนุน</t>
  </si>
  <si>
    <t>อะโวคาโด</t>
  </si>
  <si>
    <t>141299-018</t>
  </si>
  <si>
    <t>อาหารสำหรับมนุษย์บริโภคที่ให้เกลือแร่และวิตามินจากพืชประเภทไม้ยืนต้น/ไม้ผลอื่นๆ อะโวคาโด</t>
  </si>
  <si>
    <t>มันแกว</t>
  </si>
  <si>
    <t>141299-019</t>
  </si>
  <si>
    <t>อาหารสำหรับมนุษย์บริโภคที่ให้เกลือแร่และวิตามินจากพืชประเภทไม้ยืนต้น/ไม้ผลอื่นๆ มันแกว</t>
  </si>
  <si>
    <t>ฝรั่ง</t>
  </si>
  <si>
    <t>141299-020</t>
  </si>
  <si>
    <t>อาหารสำหรับมนุษย์บริโภคที่ให้เกลือแร่และวิตามินจากพืชประเภทไม้ยืนต้น/ไม้ผลอื่นๆ ฝรั่ง</t>
  </si>
  <si>
    <t>พุทรา</t>
  </si>
  <si>
    <t>141299-021</t>
  </si>
  <si>
    <t>อาหารสำหรับมนุษย์บริโภคที่ให้เกลือแร่และวิตามินจากพืชประเภทไม้ยืนต้น/ไม้ผลอื่นๆ พุทรา</t>
  </si>
  <si>
    <t>มะละกอ</t>
  </si>
  <si>
    <t>141299-022</t>
  </si>
  <si>
    <t>อาหารสำหรับมนุษย์บริโภคที่ให้เกลือแร่และวิตามินจากพืชประเภทไม้ยืนต้น/ไม้ผลอื่นๆ มะละกอ</t>
  </si>
  <si>
    <t>อินทผาลัม</t>
  </si>
  <si>
    <t>141299-023</t>
  </si>
  <si>
    <t>อาหารสำหรับมนุษย์บริโภคที่ให้เกลือแร่และวิตามินจากพืชประเภทไม้ยืนต้น/ไม้ผลอื่นๆ อินทผาลัม</t>
  </si>
  <si>
    <t>มะดัน</t>
  </si>
  <si>
    <t>141299-024</t>
  </si>
  <si>
    <t>อาหารสำหรับมนุษย์บริโภคที่ให้เกลือแร่และวิตามินจากพืชประเภทไม้ยืนต้น/ไม้ผลอื่นๆ มะดัน</t>
  </si>
  <si>
    <t>หน่อไม้</t>
  </si>
  <si>
    <t>141299-025</t>
  </si>
  <si>
    <t>อาหารสำหรับมนุษย์บริโภคที่ให้เกลือแร่และวิตามินจากพืชประเภทไม้ยืนต้น/ไม้ผลอื่นๆ หน่อไม้</t>
  </si>
  <si>
    <t>อาหารสำหรับมนุษย์บริโภคที่ให้เกลือแร่และวิตามินจากพืชผัก</t>
  </si>
  <si>
    <t>141301-000</t>
  </si>
  <si>
    <t>พริก ไม่ระบุพันธุ์</t>
  </si>
  <si>
    <t>พริกบางช้าง</t>
  </si>
  <si>
    <t>141301-001</t>
  </si>
  <si>
    <t>พริกพริกบางช้าง</t>
  </si>
  <si>
    <t>พริกขี้หนู</t>
  </si>
  <si>
    <t>141301-002</t>
  </si>
  <si>
    <t>พริกหยวก</t>
  </si>
  <si>
    <t>141301-003</t>
  </si>
  <si>
    <t>พริกใหญ่</t>
  </si>
  <si>
    <t>141301-004</t>
  </si>
  <si>
    <t>141302-000</t>
  </si>
  <si>
    <t>ข้าวโพดฝักอ่อน ไม่ระบุพันธุ์</t>
  </si>
  <si>
    <t>141303-000</t>
  </si>
  <si>
    <t>มะเขือเทศโรงงาน ไม่ระบุพันธุ์</t>
  </si>
  <si>
    <t>มะเขือเทศบริโภคสด</t>
  </si>
  <si>
    <t>141304-000</t>
  </si>
  <si>
    <t>มะเขือเทศบริโภคสด ไม่ระบุพันธุ์</t>
  </si>
  <si>
    <t>141305-000</t>
  </si>
  <si>
    <t>แครอท ไม่ระบุพันธุ์</t>
  </si>
  <si>
    <t>ผักกาดหัว</t>
  </si>
  <si>
    <t>141306-000</t>
  </si>
  <si>
    <t>ผักกาดหัว ไม่ระบุพันธุ์</t>
  </si>
  <si>
    <t>กระชาย</t>
  </si>
  <si>
    <t>141307-000</t>
  </si>
  <si>
    <t>กระชาย ไม่ระบุพันธุ์</t>
  </si>
  <si>
    <t>ขมิ้น</t>
  </si>
  <si>
    <t>141308-000</t>
  </si>
  <si>
    <t>ขมิ้น ไม่ระบุพันธุ์</t>
  </si>
  <si>
    <t>141309-000</t>
  </si>
  <si>
    <t>ข่า ไม่ระบุพันธุ์</t>
  </si>
  <si>
    <t>ขิง</t>
  </si>
  <si>
    <t>141310-000</t>
  </si>
  <si>
    <t>ขิง ไม่ระบุพันธุ์</t>
  </si>
  <si>
    <t>ผักบุ้ง</t>
  </si>
  <si>
    <t>141311-000</t>
  </si>
  <si>
    <t>ผักบุ้ง ไม่ระบุพันธุ์</t>
  </si>
  <si>
    <t>กวางตุ้ง</t>
  </si>
  <si>
    <t>141312-000</t>
  </si>
  <si>
    <t>กวางตุ้ง ไม่ระบุพันธุ์</t>
  </si>
  <si>
    <t>คะน้า</t>
  </si>
  <si>
    <t>141313-000</t>
  </si>
  <si>
    <t>คะน้า ไม่ระบุพันธุ์</t>
  </si>
  <si>
    <t>กะหล่ำปลี</t>
  </si>
  <si>
    <t>141314-000</t>
  </si>
  <si>
    <t>กะหล่ำปลี ไม่ระบุพันธุ์</t>
  </si>
  <si>
    <t>ผักกาดขาว</t>
  </si>
  <si>
    <t>141315-000</t>
  </si>
  <si>
    <t>ผักกาดขาว ไม่ระบุพันธุ์</t>
  </si>
  <si>
    <t>หอมแบ่ง/ต้นหอม</t>
  </si>
  <si>
    <t>141316-000</t>
  </si>
  <si>
    <t>หอมแบ่ง/ต้นหอม ไม่ระบุพันธุ์</t>
  </si>
  <si>
    <t>ผักชี</t>
  </si>
  <si>
    <t>141317-000</t>
  </si>
  <si>
    <t>ผักชี ไม่ระบุพันธุ์</t>
  </si>
  <si>
    <t>โหระพา</t>
  </si>
  <si>
    <t>141318-000</t>
  </si>
  <si>
    <t>โหระพา ไม่ระบุพันธุ์</t>
  </si>
  <si>
    <t>แมงลัก</t>
  </si>
  <si>
    <t>141319-000</t>
  </si>
  <si>
    <t>แมงลัก ไม่ระบุพันธุ์</t>
  </si>
  <si>
    <t>สะระแหน่</t>
  </si>
  <si>
    <t>141320-000</t>
  </si>
  <si>
    <t>สะระแหน่ ไม่ระบุพันธุ์</t>
  </si>
  <si>
    <t>141321-000</t>
  </si>
  <si>
    <t>หน่อไม้ฝรั่ง ไม่ระบุพันธุ์</t>
  </si>
  <si>
    <t>กระเฉด</t>
  </si>
  <si>
    <t>141322-000</t>
  </si>
  <si>
    <t>กระเฉด ไม่ระบุพันธุ์</t>
  </si>
  <si>
    <t>141323-000</t>
  </si>
  <si>
    <t>กะเพรา ไม่ระบุพันธุ์</t>
  </si>
  <si>
    <t>ชะอม</t>
  </si>
  <si>
    <t>141324-000</t>
  </si>
  <si>
    <t>ชะอม ไม่ระบุพันธุ์</t>
  </si>
  <si>
    <t>ตั้งโอ๋</t>
  </si>
  <si>
    <t>141325-000</t>
  </si>
  <si>
    <t>ตั้งโอ๋ ไม่ระบุพันธุ์</t>
  </si>
  <si>
    <t>ตำลึง</t>
  </si>
  <si>
    <t>141326-000</t>
  </si>
  <si>
    <t>ตำลึง ไม่ระบุพันธุ์</t>
  </si>
  <si>
    <t>141327-000</t>
  </si>
  <si>
    <t>ผักกาดหอม</t>
  </si>
  <si>
    <t>141328-000</t>
  </si>
  <si>
    <t>ผักกาดหอม ไม่ระบุพันธุ์</t>
  </si>
  <si>
    <t>บัวบก</t>
  </si>
  <si>
    <t>141329-000</t>
  </si>
  <si>
    <t>บัวบก ไม่ระบุพันธุ์</t>
  </si>
  <si>
    <t>กุยช่าย</t>
  </si>
  <si>
    <t>141330-000</t>
  </si>
  <si>
    <t>กุยช่าย ไม่ระบุพันธุ์</t>
  </si>
  <si>
    <t>ตะไคร้</t>
  </si>
  <si>
    <t>141331-000</t>
  </si>
  <si>
    <t>ตะไคร้ ไม่ระบุพันธุ์</t>
  </si>
  <si>
    <t>แตงกวา</t>
  </si>
  <si>
    <t>141332-000</t>
  </si>
  <si>
    <t>แตงกวา ไม่ระบุพันธุ์</t>
  </si>
  <si>
    <t>แตงร้าน</t>
  </si>
  <si>
    <t>141333-000</t>
  </si>
  <si>
    <t>แตงร้าน ไม่ระบุพันธุ์</t>
  </si>
  <si>
    <t>แตงไทย</t>
  </si>
  <si>
    <t>141334-000</t>
  </si>
  <si>
    <t>แตงไทย ไม่ระบุพันธุ์</t>
  </si>
  <si>
    <t>แตงโมเนื้อ</t>
  </si>
  <si>
    <t>141335-000</t>
  </si>
  <si>
    <t>แตงโมเนื้อ ไม่ระบุพันธุ์</t>
  </si>
  <si>
    <t>ฟักทอง</t>
  </si>
  <si>
    <t>141336-000</t>
  </si>
  <si>
    <t>ฟักทอง ไม่ระบุพันธุ์</t>
  </si>
  <si>
    <t>ฟัก/แฟง</t>
  </si>
  <si>
    <t>141337-000</t>
  </si>
  <si>
    <t>ฟัก/แฟง ไม่ระบุพันธุ์</t>
  </si>
  <si>
    <t>141338-000</t>
  </si>
  <si>
    <t>น้ำเต้า ไม่ระบุพันธุ์</t>
  </si>
  <si>
    <t>มะเขือ</t>
  </si>
  <si>
    <t>141339-000</t>
  </si>
  <si>
    <t>มะเขือ ไม่ระบุพันธุ์</t>
  </si>
  <si>
    <t>มะระ</t>
  </si>
  <si>
    <t>141340-000</t>
  </si>
  <si>
    <t>มะระ ไม่ระบุพันธุ์</t>
  </si>
  <si>
    <t>มะระจีน</t>
  </si>
  <si>
    <t>141340-001</t>
  </si>
  <si>
    <t>บวบ</t>
  </si>
  <si>
    <t>141341-000</t>
  </si>
  <si>
    <t>บวบ ไม่ระบุพันธุ์</t>
  </si>
  <si>
    <t>ถั่วพู</t>
  </si>
  <si>
    <t>141342-000</t>
  </si>
  <si>
    <t>ถั่วพู ไม่ระบุพันธุ์</t>
  </si>
  <si>
    <t>ถั่วฝักยาว</t>
  </si>
  <si>
    <t>141343-000</t>
  </si>
  <si>
    <t>ถั่วฝักยาว ไม่ระบุพันธุ์</t>
  </si>
  <si>
    <t>ถั่วแขก</t>
  </si>
  <si>
    <t>141344-000</t>
  </si>
  <si>
    <t>ถั่วแขก ไม่ระบุพันธุ์</t>
  </si>
  <si>
    <t>ถั่วลันเตา</t>
  </si>
  <si>
    <t>141345-000</t>
  </si>
  <si>
    <t>ถั่วลันเตา ไม่ระบุพันธุ์</t>
  </si>
  <si>
    <t>141346-000</t>
  </si>
  <si>
    <t>กะหล่ำดอก ไม่ระบุพันธุ์</t>
  </si>
  <si>
    <t>บล็อกโคลี่</t>
  </si>
  <si>
    <t>141347-000</t>
  </si>
  <si>
    <t>บล็อกโคลี่ ไม่ระบุพันธุ์</t>
  </si>
  <si>
    <t>แคนตาลูป</t>
  </si>
  <si>
    <t>141348-000</t>
  </si>
  <si>
    <t>แคนตาลูป ไม่ระบุพันธุ์</t>
  </si>
  <si>
    <t>กระเจี๊ยบเขียว</t>
  </si>
  <si>
    <t>141349-000</t>
  </si>
  <si>
    <t>กระเจี๊ยบเขียว ไม่ระบุพันธุ์</t>
  </si>
  <si>
    <t>อาหารสำหรับมนุษย์บริโภคที่ให้เกลือแร่และวิตามินจากพืชผักอื่นๆ</t>
  </si>
  <si>
    <t>141399-000</t>
  </si>
  <si>
    <t>อาหารสำหรับมนุษย์บริโภคที่ให้เกลือแร่และวิตามินจากพืชผักอื่นๆ ไม่ระบุรายละเอียด</t>
  </si>
  <si>
    <t>แห้ว</t>
  </si>
  <si>
    <t>141399-001</t>
  </si>
  <si>
    <t>อาหารสำหรับมนุษย์บริโภคที่ให้เกลือแร่และวิตามินจากพืชผักอื่นๆ แห้ว</t>
  </si>
  <si>
    <t>แห้วสุพรรณ</t>
  </si>
  <si>
    <t>141399-002</t>
  </si>
  <si>
    <t>อาหารสำหรับมนุษย์บริโภคที่ให้เกลือแร่และวิตามินจากพืชผักอื่นๆ แห้วสุพรรณ</t>
  </si>
  <si>
    <t>ผักเหมียง</t>
  </si>
  <si>
    <t>141399-003</t>
  </si>
  <si>
    <t>อาหารสำหรับมนุษย์บริโภคที่ให้เกลือแร่และวิตามินจากพืชผักอื่นๆ ผักเหมียง</t>
  </si>
  <si>
    <t>มะกรูด</t>
  </si>
  <si>
    <t>141399-004</t>
  </si>
  <si>
    <t>อาหารสำหรับมนุษย์บริโภคที่ให้เกลือแร่และวิตามินจากพืชผักอื่นๆ มะกรูด</t>
  </si>
  <si>
    <t>ว่านหางจระเข้</t>
  </si>
  <si>
    <t>141399-005</t>
  </si>
  <si>
    <t>อาหารสำหรับมนุษย์บริโภคที่ให้เกลือแร่และวิตามินจากพืชผักอื่นๆ ว่านหางจระเข้</t>
  </si>
  <si>
    <t>หมาก</t>
  </si>
  <si>
    <t>141399-006</t>
  </si>
  <si>
    <t>อาหารสำหรับมนุษย์บริโภคที่ให้เกลือแร่และวิตามินจากพืชผักอื่นๆ หมาก</t>
  </si>
  <si>
    <t>ผักหวาน</t>
  </si>
  <si>
    <t>141399-007</t>
  </si>
  <si>
    <t>อาหารสำหรับมนุษย์บริโภคที่ให้เกลือแร่และวิตามินจากพืชผักอื่นๆ ผักหวาน</t>
  </si>
  <si>
    <t>กระวาน</t>
  </si>
  <si>
    <t>141399-008</t>
  </si>
  <si>
    <t>อาหารสำหรับมนุษย์บริโภคที่ให้เกลือแร่และวิตามินจากพืชผักอื่นๆ กระวาน</t>
  </si>
  <si>
    <t>ขมิ้นชัน</t>
  </si>
  <si>
    <t>141399-009</t>
  </si>
  <si>
    <t>อาหารสำหรับมนุษย์บริโภคที่ให้เกลือแร่และวิตามินจากพืชผักอื่นๆ ขมิ้นชัน</t>
  </si>
  <si>
    <t>จันทน์เทศ</t>
  </si>
  <si>
    <t>141399-010</t>
  </si>
  <si>
    <t>อาหารสำหรับมนุษย์บริโภคที่ให้เกลือแร่และวิตามินจากพืชผักอื่นๆ จันทน์เทศ</t>
  </si>
  <si>
    <t>เตย</t>
  </si>
  <si>
    <t>141399-011</t>
  </si>
  <si>
    <t>อาหารสำหรับมนุษย์บริโภคที่ให้เกลือแร่และวิตามินจากพืชผักอื่นๆ เตย</t>
  </si>
  <si>
    <t>พลู</t>
  </si>
  <si>
    <t>141399-012</t>
  </si>
  <si>
    <t>อาหารสำหรับมนุษย์บริโภคที่ให้เกลือแร่และวิตามินจากพืชผักอื่นๆ พลู</t>
  </si>
  <si>
    <t>ผักกาดเขียวปลี</t>
  </si>
  <si>
    <t>141399-013</t>
  </si>
  <si>
    <t>อาหารสำหรับมนุษย์บริโภคที่ให้เกลือแร่และวิตามินจากพืชผักอื่นๆ ผักกาดเขียวปลี</t>
  </si>
  <si>
    <t>ผักกะเฉด</t>
  </si>
  <si>
    <t>141399-014</t>
  </si>
  <si>
    <t>อาหารสำหรับมนุษย์บริโภคที่ให้เกลือแร่และวิตามินจากพืชผักอื่นๆ ผักกะเฉด</t>
  </si>
  <si>
    <t>ขึ้นฉ่าย</t>
  </si>
  <si>
    <t>141399-015</t>
  </si>
  <si>
    <t>อาหารสำหรับมนุษย์บริโภคที่ให้เกลือแร่และวิตามินจากพืชผักอื่นๆ ขึ้นฉ่าย</t>
  </si>
  <si>
    <t>อาหารสำหรับมนุษย์บริโภคที่ให้หมู่โภชนาการหลากหลายจากพืชหรืออื่นๆ</t>
  </si>
  <si>
    <t>อาหารสำหรับมนุษย์บริโภคที่ให้หมู่โภชนาการหลากหลายจากพืช</t>
  </si>
  <si>
    <t>151101-000</t>
  </si>
  <si>
    <t>อ้อยโรงงาน ไม่ระบุพันธุ์</t>
  </si>
  <si>
    <t>151102-000</t>
  </si>
  <si>
    <t>กาแฟ ไม่ระบุพันธุ์</t>
  </si>
  <si>
    <t>151103-000</t>
  </si>
  <si>
    <t>ชา ไม่ระบุพันธุ์</t>
  </si>
  <si>
    <t>151104-000</t>
  </si>
  <si>
    <t>อ้อยเคี้ยว ไม่ระบุพันธุ์</t>
  </si>
  <si>
    <t>อาหารสำหรับมนุษย์บริโภคที่ให้หมู่โภชนาการหลากหลายจากพืชอื่นๆ</t>
  </si>
  <si>
    <t>151199-000</t>
  </si>
  <si>
    <t>อาหารสำหรับมนุษย์บริโภคที่ให้หมู่โภชนาการหลากหลายจากพืชอื่นๆ ไม่ระบุรายละเอียด</t>
  </si>
  <si>
    <t>อาหารสำหรับมนุษย์บริโภคที่ให้หมู่โภชนาการหลากหลายอื่นๆเช่นเห็ด</t>
  </si>
  <si>
    <t>151299-000</t>
  </si>
  <si>
    <t>อาหารสำหรับมนุษย์บริโภคที่ให้หมู่โภชนาการหลากหลายอื่นๆเช่นเห็ด ไม่ระบุรายละเอียด</t>
  </si>
  <si>
    <t>เห็ดนางฟ้า</t>
  </si>
  <si>
    <t>151299-001</t>
  </si>
  <si>
    <t>เห็ดฟาง</t>
  </si>
  <si>
    <t>151299-002</t>
  </si>
  <si>
    <t>เห็ดหลินจือ</t>
  </si>
  <si>
    <t>151299-003</t>
  </si>
  <si>
    <t>เห็ดหูหนู</t>
  </si>
  <si>
    <t>151299-004</t>
  </si>
  <si>
    <t>อาหารสัตว์จากพืช</t>
  </si>
  <si>
    <t>อาหารสัตว์จากพืชไร่</t>
  </si>
  <si>
    <t>211101-000</t>
  </si>
  <si>
    <t>มันสำปะหลังโรงงาน ไม่ระบุพันธุ์</t>
  </si>
  <si>
    <t>ไม่ระบุรุ่น</t>
  </si>
  <si>
    <t>211102-000</t>
  </si>
  <si>
    <t>ข้าวโพดเลี้ยงสัตว์ ไม่ระบุรุ่น</t>
  </si>
  <si>
    <t>อาหารสัตว์จากพืชไร่อื่นๆ</t>
  </si>
  <si>
    <t>211199-000</t>
  </si>
  <si>
    <t>อาหารสัตว์จากพืชไร่อื่นๆ ไม่ระบุรายละเอียด</t>
  </si>
  <si>
    <t>211299-000</t>
  </si>
  <si>
    <t>อาหารสัตว์อื่นๆ ไม่ระบุรายละเอียด</t>
  </si>
  <si>
    <t>นกกระทา</t>
  </si>
  <si>
    <t>122299-001</t>
  </si>
  <si>
    <t>อาหารสำหรับมนุษย์บริโภคที่ให้โปรตีนจากปศุสัตว์ประเภทสัตว์ปีกอื่นๆ นกกระทา</t>
  </si>
  <si>
    <t>ปลาพลวงชมพู</t>
  </si>
  <si>
    <t>123199-010</t>
  </si>
  <si>
    <t>อาหารสำหรับมนุษย์บริโภคที่ให้โปรตีนจากสินค้าประมงเพาะเลี้ยงอื่นๆ ปลาพลวงชมพู</t>
  </si>
  <si>
    <t>ปลามรกต</t>
  </si>
  <si>
    <t>123199-011</t>
  </si>
  <si>
    <t>อาหารสำหรับมนุษย์บริโภคที่ให้โปรตีนจากสินค้าประมงเพาะเลี้ยงอื่นๆ ปลามรกต</t>
  </si>
  <si>
    <t>ปลายี่สกเทศ</t>
  </si>
  <si>
    <t>123199-012</t>
  </si>
  <si>
    <t>อาหารสำหรับมนุษย์บริโภคที่ให้โปรตีนจากสินค้าประมงเพาะเลี้ยงอื่นๆ ปลายี่สกเทศ</t>
  </si>
  <si>
    <t>ปลาสลิด</t>
  </si>
  <si>
    <t>123199-013</t>
  </si>
  <si>
    <t>อาหารสำหรับมนุษย์บริโภคที่ให้โปรตีนจากสินค้าประมงเพาะเลี้ยงอื่นๆ ปลาสลิด</t>
  </si>
  <si>
    <t>ปลาหมอ</t>
  </si>
  <si>
    <t>123199-014</t>
  </si>
  <si>
    <t>อาหารสำหรับมนุษย์บริโภคที่ให้โปรตีนจากสินค้าประมงเพาะเลี้ยงอื่นๆ ปลาหมอ</t>
  </si>
  <si>
    <t>ปลาหมอไทย</t>
  </si>
  <si>
    <t>123199-015</t>
  </si>
  <si>
    <t>อาหารสำหรับมนุษย์บริโภคที่ให้โปรตีนจากสินค้าประมงเพาะเลี้ยงอื่นๆ ปลาหมอไทย</t>
  </si>
  <si>
    <t>ปลาเผาะ(สวายโมง)</t>
  </si>
  <si>
    <t>123199-016</t>
  </si>
  <si>
    <t>อาหารสำหรับมนุษย์บริโภคที่ให้โปรตีนจากสินค้าประมงเพาะเลี้ยงอื่นๆ ปลาเผาะ(สวายโมง)</t>
  </si>
  <si>
    <t>ปลาไน</t>
  </si>
  <si>
    <t>123199-017</t>
  </si>
  <si>
    <t>อาหารสำหรับมนุษย์บริโภคที่ให้โปรตีนจากสินค้าประมงเพาะเลี้ยงอื่นๆ ปลาไน</t>
  </si>
  <si>
    <t>ปลากะรัง</t>
  </si>
  <si>
    <t>123199-018</t>
  </si>
  <si>
    <t>อาหารสำหรับมนุษย์บริโภคที่ให้โปรตีนจากสินค้าประมงเพาะเลี้ยงอื่นๆ ปลากะรัง</t>
  </si>
  <si>
    <t>ปลาจีน</t>
  </si>
  <si>
    <t>123199-019</t>
  </si>
  <si>
    <t>อาหารสำหรับมนุษย์บริโภคที่ให้โปรตีนจากสินค้าประมงเพาะเลี้ยงอื่นๆ ปลาจีน</t>
  </si>
  <si>
    <t>ปลาช่อน</t>
  </si>
  <si>
    <t>123199-020</t>
  </si>
  <si>
    <t>อาหารสำหรับมนุษย์บริโภคที่ให้โปรตีนจากสินค้าประมงเพาะเลี้ยงอื่นๆ ปลาช่อน</t>
  </si>
  <si>
    <t>ปลาตะเพียน</t>
  </si>
  <si>
    <t>123199-021</t>
  </si>
  <si>
    <t>อาหารสำหรับมนุษย์บริโภคที่ให้โปรตีนจากสินค้าประมงเพาะเลี้ยงอื่นๆ ปลาตะเพียน</t>
  </si>
  <si>
    <t>ปลานวลจันทร์เทศ</t>
  </si>
  <si>
    <t>123199-022</t>
  </si>
  <si>
    <t>อาหารสำหรับมนุษย์บริโภคที่ให้โปรตีนจากสินค้าประมงเพาะเลี้ยงอื่นๆ ปลานวลจันทร์เทศ</t>
  </si>
  <si>
    <t>หอยแครง</t>
  </si>
  <si>
    <t>123206-003</t>
  </si>
  <si>
    <t>หอยลาย</t>
  </si>
  <si>
    <t>แมงดาทะเล</t>
  </si>
  <si>
    <t>123299-001</t>
  </si>
  <si>
    <t>สัตว์น้ำเค็มขึ้นท่าอื่นๆ แมงดาทะเล</t>
  </si>
  <si>
    <t>ปลาโอ</t>
  </si>
  <si>
    <t>123299-002</t>
  </si>
  <si>
    <t>สัตว์น้ำเค็มขึ้นท่าอื่นๆ ปลาโอ</t>
  </si>
  <si>
    <t>ปลาทู</t>
  </si>
  <si>
    <t>123299-003</t>
  </si>
  <si>
    <t>สัตว์น้ำเค็มขึ้นท่าอื่นๆ ปลาทู</t>
  </si>
  <si>
    <t>ปูทะเล</t>
  </si>
  <si>
    <t>123299-004</t>
  </si>
  <si>
    <t>สัตว์น้ำเค็มขึ้นท่าอื่นๆ ปูทะเล</t>
  </si>
  <si>
    <t>ปลาเลย</t>
  </si>
  <si>
    <t>123299-005</t>
  </si>
  <si>
    <t>สัตว์น้ำเค็มขึ้นท่าอื่นๆ ปลาเลย</t>
  </si>
  <si>
    <t>รวมทั้งจังหวัด</t>
  </si>
  <si>
    <t/>
  </si>
  <si>
    <t>รวมอำเภอแก้งสนามนาง</t>
  </si>
  <si>
    <t>แก้งสนามนาง</t>
  </si>
  <si>
    <t>โนนสำราญ</t>
  </si>
  <si>
    <t>บึงพะไล</t>
  </si>
  <si>
    <t>บึงสำโรง</t>
  </si>
  <si>
    <t>สีสุก</t>
  </si>
  <si>
    <t>รวมอำเภอขามทะเลสอ</t>
  </si>
  <si>
    <t>ขามทะเลสอ</t>
  </si>
  <si>
    <t>บึงอ้อ</t>
  </si>
  <si>
    <t>โป่งแดง</t>
  </si>
  <si>
    <t>พันดุง</t>
  </si>
  <si>
    <t>หนองสรวง</t>
  </si>
  <si>
    <t>รวมอำเภอขามสะแกแสง</t>
  </si>
  <si>
    <t>ขามสะแกแสง</t>
  </si>
  <si>
    <t>ชีวึก</t>
  </si>
  <si>
    <t>โนนเมือง</t>
  </si>
  <si>
    <t>พะงาด</t>
  </si>
  <si>
    <t>เมืองเกษตร</t>
  </si>
  <si>
    <t>เมืองนาท</t>
  </si>
  <si>
    <t>หนองหัวฟาน</t>
  </si>
  <si>
    <t>รวมอำเภอคง</t>
  </si>
  <si>
    <t>คง</t>
  </si>
  <si>
    <t>ขามสมบูรณ์</t>
  </si>
  <si>
    <t>คูขาด</t>
  </si>
  <si>
    <t>ดอนใหญ่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</si>
  <si>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</si>
  <si>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</si>
  <si>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</si>
  <si>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</si>
  <si>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</si>
  <si>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หนองบัว</t>
  </si>
  <si>
    <t>หนองมะนาว</t>
  </si>
  <si>
    <t>รวมอำเภอครบุรี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</si>
  <si>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</si>
  <si>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</si>
  <si>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</si>
  <si>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</si>
  <si>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</si>
  <si>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</si>
  <si>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</si>
  <si>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บ้านใหม่</t>
  </si>
  <si>
    <t>มาบตะโกเอน</t>
  </si>
  <si>
    <t>ลำเพียก</t>
  </si>
  <si>
    <t>สระว่านพระยา</t>
  </si>
  <si>
    <t>อรพิมพ์</t>
  </si>
  <si>
    <t>รวมอำเภอจักราช</t>
  </si>
  <si>
    <t>จักราช</t>
  </si>
  <si>
    <t>คลองเมือง</t>
  </si>
  <si>
    <t>ทองหลาง</t>
  </si>
  <si>
    <t>ศรีละกอ</t>
  </si>
  <si>
    <t>หนองขาม</t>
  </si>
  <si>
    <t>หนองพลวง</t>
  </si>
  <si>
    <t>หินโคน</t>
  </si>
  <si>
    <t>รวมอำเภอเฉลิมพระเกียรติ</t>
  </si>
  <si>
    <t>เฉลิมพระเกียรติ</t>
  </si>
  <si>
    <t>ช้างทอง</t>
  </si>
  <si>
    <t>ท่าช้าง</t>
  </si>
  <si>
    <t>พระพุทธ</t>
  </si>
  <si>
    <t>หนองงูเหลือม</t>
  </si>
  <si>
    <t>หนองยาง</t>
  </si>
  <si>
    <t>รวมอำเภอชุมพวง</t>
  </si>
  <si>
    <t>ชุมพวง</t>
  </si>
  <si>
    <t>ตลาดไทร</t>
  </si>
  <si>
    <t>ท่าลาด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</si>
  <si>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</si>
  <si>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</si>
  <si>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</si>
  <si>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</si>
  <si>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</si>
  <si>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</si>
  <si>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รวมอำเภอโชคชัย</t>
  </si>
  <si>
    <t>โชคชัย</t>
  </si>
  <si>
    <t>กระโทก</t>
  </si>
  <si>
    <t>ด่านเกวียน</t>
  </si>
  <si>
    <t>ท่าจะหลุง</t>
  </si>
  <si>
    <t>ท่าเยี่ยม</t>
  </si>
  <si>
    <t>ท่าลาดขาว</t>
  </si>
  <si>
    <t>ท่าอ่าง</t>
  </si>
  <si>
    <t>ทุ่งอรุณ</t>
  </si>
  <si>
    <t>พลับพลา</t>
  </si>
  <si>
    <t>ละลมใหม่พัฒนา</t>
  </si>
  <si>
    <t>รวมอำเภอด่านขุนทด</t>
  </si>
  <si>
    <t>ด่านขุนทด</t>
  </si>
  <si>
    <t>กุดพิมาน</t>
  </si>
  <si>
    <t>ด่านนอก</t>
  </si>
  <si>
    <t>ด่านใน</t>
  </si>
  <si>
    <t>ตะเคียน</t>
  </si>
  <si>
    <t>โนนเมืองพัฒนา</t>
  </si>
  <si>
    <t>บ้านเก่า</t>
  </si>
  <si>
    <t>บ้านแปรง</t>
  </si>
  <si>
    <t>พันชนะ</t>
  </si>
  <si>
    <t>สระจรเข้</t>
  </si>
  <si>
    <t>หนองกราด</t>
  </si>
  <si>
    <t>หนองไทร</t>
  </si>
  <si>
    <t>หนองบัวตะเกียด</t>
  </si>
  <si>
    <t>หนองบัวละคร</t>
  </si>
  <si>
    <t>ห้วยบง</t>
  </si>
  <si>
    <t>หินดาด</t>
  </si>
  <si>
    <t>รวมอำเภอเทพารักษ์</t>
  </si>
  <si>
    <t>เทพารักษ์</t>
  </si>
  <si>
    <t>บึงปรือ</t>
  </si>
  <si>
    <t>วังยายทอง</t>
  </si>
  <si>
    <t>สำนักตะคร้อ</t>
  </si>
  <si>
    <t>หนองแวง</t>
  </si>
  <si>
    <t>รวมอำเภอโนนแดง</t>
  </si>
  <si>
    <t>โนนแดง</t>
  </si>
  <si>
    <t>ดอนยาวใหญ่</t>
  </si>
  <si>
    <t>โนนตาเถร</t>
  </si>
  <si>
    <t>วังหิน</t>
  </si>
  <si>
    <t>สำพะเนียง</t>
  </si>
  <si>
    <t>รวมอำเภอโนนไทย</t>
  </si>
  <si>
    <t>โนนไทย</t>
  </si>
  <si>
    <t>กำปัง</t>
  </si>
  <si>
    <t>ค้างพลู</t>
  </si>
  <si>
    <t>ด่านจาก</t>
  </si>
  <si>
    <t>ถนนโพธิ์</t>
  </si>
  <si>
    <t>บัลลังก์</t>
  </si>
  <si>
    <t>บ้านวัง</t>
  </si>
  <si>
    <t>มะค่า</t>
  </si>
  <si>
    <t>สายออ</t>
  </si>
  <si>
    <t>สำโรง</t>
  </si>
  <si>
    <t>รวมอำเภอโนนสูง</t>
  </si>
  <si>
    <t>โนนสูง</t>
  </si>
  <si>
    <t>ขามเฒ่า</t>
  </si>
  <si>
    <t>จันอัด</t>
  </si>
  <si>
    <t>ดอนชมพู</t>
  </si>
  <si>
    <t>ดอนหวาย</t>
  </si>
  <si>
    <t>ด่านคล้า</t>
  </si>
  <si>
    <t>โตนด</t>
  </si>
  <si>
    <t>ธารปราสาท</t>
  </si>
  <si>
    <t>บิง</t>
  </si>
  <si>
    <t>พลสงคราม</t>
  </si>
  <si>
    <t>เมืองปราสาท</t>
  </si>
  <si>
    <t>ลำคอหงษ์</t>
  </si>
  <si>
    <t>ลำมูล</t>
  </si>
  <si>
    <t>หลุมข้าว</t>
  </si>
  <si>
    <t>ใหม่</t>
  </si>
  <si>
    <t>รวมอำเภอบัวลาย</t>
  </si>
  <si>
    <t>บัวลาย</t>
  </si>
  <si>
    <t>โนนจาน</t>
  </si>
  <si>
    <t>เมืองพะไล</t>
  </si>
  <si>
    <t>หนองหว้า</t>
  </si>
  <si>
    <t>รวมอำเภอบัวใหญ่</t>
  </si>
  <si>
    <t>บัวใหญ่</t>
  </si>
  <si>
    <t>กุดจอก</t>
  </si>
  <si>
    <t>ขุนทอง</t>
  </si>
  <si>
    <t>ดอนตะหนิน</t>
  </si>
  <si>
    <t>ด่านช้าง</t>
  </si>
  <si>
    <t>โนนทองหลาง</t>
  </si>
  <si>
    <t>เสมาใหญ่</t>
  </si>
  <si>
    <t>หนองแจ้งใหญ่</t>
  </si>
  <si>
    <t>หนองบัวสะอาด</t>
  </si>
  <si>
    <t>ห้วยยาง</t>
  </si>
  <si>
    <t>รวมอำเภอบ้านเหลื่อม</t>
  </si>
  <si>
    <t>บ้านเหลื่อม</t>
  </si>
  <si>
    <t>โคกกระเบื้อง</t>
  </si>
  <si>
    <t>ช่อระกา</t>
  </si>
  <si>
    <t>วังโพธิ์</t>
  </si>
  <si>
    <t>รวมอำเภอประทาย</t>
  </si>
  <si>
    <t>ประทาย</t>
  </si>
  <si>
    <t>กระทุ่มราย</t>
  </si>
  <si>
    <t>โคกกลาง</t>
  </si>
  <si>
    <t>ดอนมัน</t>
  </si>
  <si>
    <t>ตำบลทุ่งสว่าง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</si>
  <si>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</si>
  <si>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</si>
  <si>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</si>
  <si>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</si>
  <si>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</si>
  <si>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</si>
  <si>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รวมอำเภอปักธงชัย</t>
  </si>
  <si>
    <t>ปักธงชัย</t>
  </si>
  <si>
    <t>เกษมทรัพย์</t>
  </si>
  <si>
    <t>โคกไทย</t>
  </si>
  <si>
    <t>งิ้ว</t>
  </si>
  <si>
    <t>ดอน</t>
  </si>
  <si>
    <t>ตะขบ</t>
  </si>
  <si>
    <t>ตะคุ</t>
  </si>
  <si>
    <t>ตูม</t>
  </si>
  <si>
    <t>ธงชัยเหนือ</t>
  </si>
  <si>
    <t>นกออก</t>
  </si>
  <si>
    <t>บ่อปลาทอง</t>
  </si>
  <si>
    <t>ภูหลวง</t>
  </si>
  <si>
    <t>เมืองปัก</t>
  </si>
  <si>
    <t>ลำนางแก้ว</t>
  </si>
  <si>
    <t>สะแกราช</t>
  </si>
  <si>
    <t>สุขเกษม</t>
  </si>
  <si>
    <t>รวมอำเภอปากช่อง</t>
  </si>
  <si>
    <t>ปากช่อง</t>
  </si>
  <si>
    <t>กลางดง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</si>
  <si>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</si>
  <si>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</si>
  <si>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</si>
  <si>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</si>
  <si>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</si>
  <si>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</si>
  <si>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วังไทร</t>
  </si>
  <si>
    <t>หนองน้ำแดง</t>
  </si>
  <si>
    <t>หนองสาหร่าย</t>
  </si>
  <si>
    <t>หมูสี</t>
  </si>
  <si>
    <t>รวมอำเภอพระทองคำ</t>
  </si>
  <si>
    <t>พระทองคำ</t>
  </si>
  <si>
    <t>ทัพรั้ง</t>
  </si>
  <si>
    <t>พังเทียม</t>
  </si>
  <si>
    <t>มาบกราด</t>
  </si>
  <si>
    <t>สระพระ</t>
  </si>
  <si>
    <t>หนองหอย</t>
  </si>
  <si>
    <t>รวมอำเภอพิมาย</t>
  </si>
  <si>
    <t>พิมาย</t>
  </si>
  <si>
    <t>กระชอน</t>
  </si>
  <si>
    <t>กระเบื้องใหญ่</t>
  </si>
  <si>
    <t>ชีวาน</t>
  </si>
  <si>
    <t>ดงใหญ่</t>
  </si>
  <si>
    <t>ท่าหลวง</t>
  </si>
  <si>
    <t>ธารละหลอด</t>
  </si>
  <si>
    <t>นิคมสร้างตนเอง</t>
  </si>
  <si>
    <t>ในเมือง</t>
  </si>
  <si>
    <t>โบสถ์</t>
  </si>
  <si>
    <t>รังกาใหญ่</t>
  </si>
  <si>
    <t>สัมฤทธิ์</t>
  </si>
  <si>
    <t>หนองระเวียง</t>
  </si>
  <si>
    <t>รวมอำเภอเมืองนครราชสีมา</t>
  </si>
  <si>
    <t>เมืองนครราชสีมา</t>
  </si>
  <si>
    <t>โคกกรวด</t>
  </si>
  <si>
    <t>โคกสูง</t>
  </si>
  <si>
    <t>จอหอ</t>
  </si>
  <si>
    <t>ไชยมงคล</t>
  </si>
  <si>
    <t>ตลาด</t>
  </si>
  <si>
    <t>บ้านเกาะ</t>
  </si>
  <si>
    <t>บ้านโพธิ์</t>
  </si>
  <si>
    <t>ปรุใหญ่</t>
  </si>
  <si>
    <t>พลกรัง</t>
  </si>
  <si>
    <t>พะเนา</t>
  </si>
  <si>
    <t>พุดซา</t>
  </si>
  <si>
    <t>โพธิ์กลาง</t>
  </si>
  <si>
    <t>มะเริง</t>
  </si>
  <si>
    <t>สีมุม</t>
  </si>
  <si>
    <t>สุรนารี</t>
  </si>
  <si>
    <t>หนองกระทุ่ม</t>
  </si>
  <si>
    <t>หนองไข่น้ำ</t>
  </si>
  <si>
    <t>หนองจะบก</t>
  </si>
  <si>
    <t>หนองบัวศาลา</t>
  </si>
  <si>
    <t>หนองไผ่ล้อม</t>
  </si>
  <si>
    <t>หมื่นไวย</t>
  </si>
  <si>
    <t>หัวทะเล</t>
  </si>
  <si>
    <t>รวมอำเภอเมืองยาง</t>
  </si>
  <si>
    <t>เมืองยาง</t>
  </si>
  <si>
    <t>กระเบื้องนอก</t>
  </si>
  <si>
    <t>โนนอุดม</t>
  </si>
  <si>
    <t>ละหานปลาค้าว</t>
  </si>
  <si>
    <t>รวมอำเภอลำทะเมนชัย</t>
  </si>
  <si>
    <t>ลำทะเมนชัย</t>
  </si>
  <si>
    <t>ขุย</t>
  </si>
  <si>
    <t>ช่องแมว</t>
  </si>
  <si>
    <t>บ้านยาง</t>
  </si>
  <si>
    <t>ไพล</t>
  </si>
  <si>
    <t>รวมอำเภอวังน้ำเขียว</t>
  </si>
  <si>
    <t>วังน้ำเขียว</t>
  </si>
  <si>
    <t>ไทยสามัคคี</t>
  </si>
  <si>
    <t>ระเริง</t>
  </si>
  <si>
    <t>วังหมี</t>
  </si>
  <si>
    <t>อุดมทรัพย์</t>
  </si>
  <si>
    <t>รวมอำเภอสีคิ้ว</t>
  </si>
  <si>
    <t>สีคิ้ว</t>
  </si>
  <si>
    <t>กฤษณา</t>
  </si>
  <si>
    <t>กุดน้อย</t>
  </si>
  <si>
    <t>คลองไผ่</t>
  </si>
  <si>
    <t>ดอนเมือง</t>
  </si>
  <si>
    <t>บ้านหัน</t>
  </si>
  <si>
    <t>มิตรภาพ</t>
  </si>
  <si>
    <t>ลาดบัวขาว</t>
  </si>
  <si>
    <t>วังโรงใหญ่</t>
  </si>
  <si>
    <t>หนองน้ำใส</t>
  </si>
  <si>
    <t>หนองบัวน้อย</t>
  </si>
  <si>
    <t>หนองหญ้าขาว</t>
  </si>
  <si>
    <t>รวมอำเภอสีดา</t>
  </si>
  <si>
    <t>สีดา</t>
  </si>
  <si>
    <t>โนนประดู่</t>
  </si>
  <si>
    <t>โพนทอง</t>
  </si>
  <si>
    <t>สามเมือง</t>
  </si>
  <si>
    <t>หนองตาดใหญ่</t>
  </si>
  <si>
    <t>รวมอำเภอสูงเนิน</t>
  </si>
  <si>
    <t>สูงเนิน</t>
  </si>
  <si>
    <t>กุดจิก</t>
  </si>
  <si>
    <t>โค้งยาง</t>
  </si>
  <si>
    <t>โคราช</t>
  </si>
  <si>
    <t>นากลาง</t>
  </si>
  <si>
    <t>โนนค่า</t>
  </si>
  <si>
    <t>บุ่งขี้เหล็ก</t>
  </si>
  <si>
    <t>มะเกลือเก่า</t>
  </si>
  <si>
    <t>มะเกลือใหม่</t>
  </si>
  <si>
    <t>เสมา</t>
  </si>
  <si>
    <t>หนองตะไก้</t>
  </si>
  <si>
    <t>รวมอำเภอเสิงสาง</t>
  </si>
  <si>
    <t>เสิงสาง</t>
  </si>
  <si>
    <t>กุดโบสถ์</t>
  </si>
  <si>
    <t>โนนสมบูรณ์</t>
  </si>
  <si>
    <t>บ้านราษฎร์</t>
  </si>
  <si>
    <t>สระตะเคียน</t>
  </si>
  <si>
    <t>สุขไพบูลย์</t>
  </si>
  <si>
    <t>รวมอำเภอหนองบุญมาก</t>
  </si>
  <si>
    <t>หนองบุญมาก</t>
  </si>
  <si>
    <t>ไทยเจริญ</t>
  </si>
  <si>
    <t>ลุงเขว้า</t>
  </si>
  <si>
    <t>สารภี</t>
  </si>
  <si>
    <t>หนองบุนนาก</t>
  </si>
  <si>
    <t>หนองไม้ไผ่</t>
  </si>
  <si>
    <t>หนองหัวแรต</t>
  </si>
  <si>
    <t>แหลมทอง</t>
  </si>
  <si>
    <t>รวมอำเภอห้วยแถลง</t>
  </si>
  <si>
    <t>ห้วยแถลง</t>
  </si>
  <si>
    <t>กงรถ</t>
  </si>
  <si>
    <t>ตะโก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</si>
  <si>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</si>
  <si>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</si>
  <si>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</si>
  <si>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</si>
  <si>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</si>
  <si>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 xml:space="preserve"> </t>
  </si>
  <si>
    <t>-</t>
  </si>
  <si>
    <t>4,153.97‬</t>
  </si>
  <si>
    <t>12,461.91‬</t>
  </si>
  <si>
    <t>592.85‬</t>
  </si>
  <si>
    <t>ยังไม่ได้ผลผลิต</t>
  </si>
  <si>
    <t>ยังไม่ได้เก็บผลผลิต</t>
  </si>
  <si>
    <t>ผักสลัด</t>
  </si>
  <si>
    <t>ระบุชนิดสินค้า.หอมต้น</t>
  </si>
  <si>
    <t>ระบุชนิดสินค้า...แตงกวา</t>
  </si>
  <si>
    <t>ระบุชนิดสินค้า...ถั่วฝักยาว</t>
  </si>
  <si>
    <t>ทุ่งสว่าง</t>
  </si>
  <si>
    <t>เห็ด</t>
  </si>
  <si>
    <t>พุทรานมสด</t>
  </si>
  <si>
    <t>ยางพารา</t>
  </si>
  <si>
    <t>รวมทุกอำเภอ</t>
  </si>
  <si>
    <t xml:space="preserve"> -</t>
  </si>
  <si>
    <t>โคเนื้อ*</t>
  </si>
  <si>
    <t>ด่านุนทด</t>
  </si>
  <si>
    <t>เนื้อที่เพาะปลูก
(1)</t>
  </si>
  <si>
    <t>เนื้อที่เก็บเกี่ยว
(2)</t>
  </si>
  <si>
    <t>ผลผลิต
(3)</t>
  </si>
  <si>
    <t xml:space="preserve"> ผลผลิตเฉลี่ยต่อไร่ (กก.)
(4)</t>
  </si>
  <si>
    <r>
      <t>ประมาณการเบื้องต้นจาก</t>
    </r>
    <r>
      <rPr>
        <b/>
        <sz val="11"/>
        <rFont val="TH SarabunPSK"/>
        <family val="2"/>
      </rPr>
      <t>ผลผลิตรายเดือนระดับตำบล (พืช) และระดับอำเภอ (ปศุสัตว์และประมง)</t>
    </r>
  </si>
  <si>
    <t>การกระจายผลผลิต 
(ร้อยละ )</t>
  </si>
  <si>
    <r>
      <t xml:space="preserve">ที่มา: </t>
    </r>
    <r>
      <rPr>
        <sz val="12"/>
        <rFont val="TH SarabunPSK"/>
        <family val="2"/>
      </rPr>
      <t>ข้อมูลจากสำนักงานเกษตรและสหกรณ์จังหวัด สำนักงานเกษตรจังหวัด สำนักงานปศุสัตว์จังหวัด และสำนักงานประมงจังหวัด</t>
    </r>
  </si>
  <si>
    <r>
      <rPr>
        <b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: </t>
    </r>
    <r>
      <rPr>
        <b/>
        <u/>
        <sz val="12"/>
        <rFont val="TH SarabunPSK"/>
        <family val="2"/>
      </rPr>
      <t>ตัวเลขที่ขีดเส้นใต้</t>
    </r>
    <r>
      <rPr>
        <sz val="12"/>
        <rFont val="TH SarabunPSK"/>
        <family val="2"/>
      </rPr>
      <t xml:space="preserve"> เป็นตัวเลขที่มีความผิดปกติที่อาจเกิดจากความผิดพลาดของการบันทึกข้อมูล หรือการระบุหน่วยนับ ซึ่งได้จากการตรวจตรวจสอบข้อมูลเทียบกับหนังสือสถิติการเกษตรของประเทศไทย ปี 2562 เฉพาะพืชอาหาร พืชน้ำมัน พืชผัก ไม้ผล และไม้ยืนต้น</t>
    </r>
  </si>
  <si>
    <t>ประมาณการปริมาณผลผลิตตามช่วงเวลาที่ผลผลิตออก (ร้อยละ/ตัว)</t>
  </si>
  <si>
    <t>(ตัน/ตัว/ 1,000 ฟอง)</t>
  </si>
  <si>
    <t>ประมาณการเบื้องต้นโดยใช้ข้อมูลในจังหวัดนครราชสีมา</t>
  </si>
  <si>
    <r>
      <rPr>
        <b/>
        <u/>
        <sz val="11"/>
        <rFont val="TH SarabunPSK"/>
        <family val="2"/>
      </rPr>
      <t>ประมาณการเบื้องต้น</t>
    </r>
    <r>
      <rPr>
        <b/>
        <sz val="11"/>
        <rFont val="TH SarabunPSK"/>
        <family val="2"/>
      </rPr>
      <t>โดยใช้ข้อมูลในจังหวัดนครราชสีมา</t>
    </r>
  </si>
  <si>
    <r>
      <rPr>
        <b/>
        <u/>
        <sz val="12"/>
        <rFont val="TH SarabunPSK"/>
        <family val="2"/>
      </rPr>
      <t>ประมาณการเบื้องต้น</t>
    </r>
    <r>
      <rPr>
        <b/>
        <sz val="12"/>
        <rFont val="TH SarabunPSK"/>
        <family val="2"/>
      </rPr>
      <t>โดยใช้ข้อมูลในจังหวัดนครราชสีมา</t>
    </r>
  </si>
  <si>
    <t>หอมต้น</t>
  </si>
  <si>
    <t>141399-017</t>
  </si>
  <si>
    <t>141299-028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</si>
</sst>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[$-D00041E]0"/>
    <numFmt numFmtId="191" formatCode="_-* #,##0.000_-;\-* #,##0.000_-;_-* &quot;-&quot;??_-;_-@_-"/>
  </numFmts>
  <fonts count="19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u/>
      <sz val="11"/>
      <name val="TH SarabunPSK"/>
      <family val="2"/>
    </font>
    <font>
      <b/>
      <sz val="10"/>
      <name val="TH SarabunPSK"/>
      <family val="2"/>
    </font>
    <font>
      <sz val="11"/>
      <name val="TH SarabunIT๙"/>
      <family val="2"/>
    </font>
    <font>
      <b/>
      <sz val="12"/>
      <name val="TH SarabunPSK"/>
      <family val="2"/>
    </font>
    <font>
      <sz val="12"/>
      <name val="TH SarabunPSK"/>
      <family val="2"/>
    </font>
    <font>
      <i/>
      <sz val="12"/>
      <name val="TH SarabunPSK"/>
      <family val="2"/>
    </font>
    <font>
      <b/>
      <u/>
      <sz val="12"/>
      <name val="TH SarabunPSK"/>
      <family val="2"/>
    </font>
    <font>
      <sz val="12"/>
      <color indexed="8"/>
      <name val="TH SarabunPSK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43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8" fontId="14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9" fontId="13" fillId="0" borderId="0" applyFont="0" applyFill="0" applyBorder="0" applyAlignment="0" applyProtection="0"/>
    <xf numFmtId="0" fontId="14" fillId="0" borderId="0"/>
    <xf numFmtId="0" fontId="12" fillId="0" borderId="0"/>
  </cellStyleXfs>
  <cellXfs count="285">
    <xf numFmtId="0" fontId="0" fillId="0" borderId="0" xfId="0"/>
    <xf numFmtId="0" fontId="3" fillId="0" borderId="0" xfId="0" applyFont="1" applyFill="1"/>
    <xf numFmtId="0" fontId="2" fillId="0" borderId="1" xfId="0" quotePrefix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5" fillId="3" borderId="5" xfId="8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3" fontId="15" fillId="3" borderId="7" xfId="8" applyNumberFormat="1" applyFont="1" applyFill="1" applyBorder="1" applyAlignment="1">
      <alignment vertical="top"/>
    </xf>
    <xf numFmtId="4" fontId="15" fillId="3" borderId="7" xfId="8" applyNumberFormat="1" applyFont="1" applyFill="1" applyBorder="1" applyAlignment="1">
      <alignment vertical="top"/>
    </xf>
    <xf numFmtId="4" fontId="5" fillId="3" borderId="8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43" fontId="2" fillId="0" borderId="1" xfId="1" quotePrefix="1" applyFont="1" applyFill="1" applyBorder="1" applyAlignment="1">
      <alignment horizontal="center"/>
    </xf>
    <xf numFmtId="43" fontId="2" fillId="2" borderId="1" xfId="1" quotePrefix="1" applyFont="1" applyFill="1" applyBorder="1" applyAlignment="1">
      <alignment horizontal="center" vertical="top" wrapText="1"/>
    </xf>
    <xf numFmtId="43" fontId="2" fillId="0" borderId="6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3" fontId="5" fillId="0" borderId="10" xfId="1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horizontal="center" vertical="center"/>
    </xf>
    <xf numFmtId="189" fontId="5" fillId="0" borderId="1" xfId="1" applyNumberFormat="1" applyFont="1" applyFill="1" applyBorder="1" applyAlignment="1">
      <alignment horizontal="center" vertical="center"/>
    </xf>
    <xf numFmtId="189" fontId="5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/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/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/>
    <xf numFmtId="0" fontId="3" fillId="0" borderId="0" xfId="0" applyFont="1" applyAlignment="1">
      <alignment vertical="top"/>
    </xf>
    <xf numFmtId="43" fontId="3" fillId="0" borderId="0" xfId="1" applyFont="1" applyFill="1"/>
    <xf numFmtId="189" fontId="3" fillId="0" borderId="0" xfId="1" applyNumberFormat="1" applyFont="1" applyFill="1"/>
    <xf numFmtId="3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" fontId="3" fillId="3" borderId="12" xfId="0" applyNumberFormat="1" applyFont="1" applyFill="1" applyBorder="1" applyAlignment="1">
      <alignment vertical="center"/>
    </xf>
    <xf numFmtId="4" fontId="3" fillId="3" borderId="13" xfId="0" applyNumberFormat="1" applyFont="1" applyFill="1" applyBorder="1" applyAlignment="1">
      <alignment vertical="center"/>
    </xf>
    <xf numFmtId="4" fontId="3" fillId="3" borderId="14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3" fontId="3" fillId="3" borderId="8" xfId="8" applyNumberFormat="1" applyFont="1" applyFill="1" applyBorder="1" applyAlignment="1">
      <alignment vertical="center"/>
    </xf>
    <xf numFmtId="4" fontId="3" fillId="3" borderId="8" xfId="8" applyNumberFormat="1" applyFont="1" applyFill="1" applyBorder="1" applyAlignment="1">
      <alignment vertical="center"/>
    </xf>
    <xf numFmtId="4" fontId="3" fillId="3" borderId="15" xfId="8" applyNumberFormat="1" applyFont="1" applyFill="1" applyBorder="1" applyAlignment="1">
      <alignment vertical="center"/>
    </xf>
    <xf numFmtId="4" fontId="3" fillId="3" borderId="9" xfId="8" applyNumberFormat="1" applyFont="1" applyFill="1" applyBorder="1" applyAlignment="1">
      <alignment vertical="center"/>
    </xf>
    <xf numFmtId="4" fontId="3" fillId="3" borderId="10" xfId="0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0" fontId="3" fillId="5" borderId="0" xfId="0" applyFont="1" applyFill="1"/>
    <xf numFmtId="0" fontId="3" fillId="0" borderId="0" xfId="0" applyFont="1"/>
    <xf numFmtId="0" fontId="2" fillId="0" borderId="1" xfId="0" quotePrefix="1" applyFont="1" applyBorder="1" applyAlignment="1">
      <alignment horizontal="center"/>
    </xf>
    <xf numFmtId="0" fontId="2" fillId="5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/>
    </xf>
    <xf numFmtId="187" fontId="2" fillId="6" borderId="1" xfId="2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1" xfId="0" quotePrefix="1" applyFont="1" applyFill="1" applyBorder="1" applyAlignment="1">
      <alignment horizontal="center"/>
    </xf>
    <xf numFmtId="190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top"/>
    </xf>
    <xf numFmtId="189" fontId="8" fillId="4" borderId="1" xfId="0" applyNumberFormat="1" applyFont="1" applyFill="1" applyBorder="1"/>
    <xf numFmtId="0" fontId="8" fillId="0" borderId="0" xfId="0" applyFont="1"/>
    <xf numFmtId="190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189" fontId="3" fillId="4" borderId="1" xfId="0" applyNumberFormat="1" applyFont="1" applyFill="1" applyBorder="1"/>
    <xf numFmtId="2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Continuous" vertical="center" wrapText="1"/>
    </xf>
    <xf numFmtId="0" fontId="8" fillId="0" borderId="12" xfId="0" applyFont="1" applyBorder="1"/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4" borderId="1" xfId="0" applyNumberFormat="1" applyFont="1" applyFill="1" applyBorder="1"/>
    <xf numFmtId="0" fontId="8" fillId="0" borderId="1" xfId="0" applyFont="1" applyFill="1" applyBorder="1" applyAlignment="1">
      <alignment vertical="center"/>
    </xf>
    <xf numFmtId="189" fontId="8" fillId="7" borderId="1" xfId="0" applyNumberFormat="1" applyFont="1" applyFill="1" applyBorder="1"/>
    <xf numFmtId="0" fontId="8" fillId="0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Continuous" vertical="top" wrapText="1"/>
    </xf>
    <xf numFmtId="0" fontId="8" fillId="0" borderId="12" xfId="0" applyFont="1" applyFill="1" applyBorder="1" applyAlignment="1">
      <alignment vertical="center"/>
    </xf>
    <xf numFmtId="191" fontId="8" fillId="4" borderId="1" xfId="1" applyNumberFormat="1" applyFont="1" applyFill="1" applyBorder="1"/>
    <xf numFmtId="191" fontId="8" fillId="4" borderId="1" xfId="0" applyNumberFormat="1" applyFont="1" applyFill="1" applyBorder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0" fontId="15" fillId="3" borderId="7" xfId="8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" fillId="3" borderId="8" xfId="8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3" fillId="0" borderId="1" xfId="0" quotePrefix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wrapText="1"/>
    </xf>
    <xf numFmtId="187" fontId="0" fillId="0" borderId="0" xfId="0" applyNumberFormat="1"/>
    <xf numFmtId="3" fontId="3" fillId="0" borderId="10" xfId="0" applyNumberFormat="1" applyFont="1" applyFill="1" applyBorder="1" applyAlignment="1">
      <alignment vertical="center"/>
    </xf>
    <xf numFmtId="4" fontId="3" fillId="0" borderId="8" xfId="0" applyNumberFormat="1" applyFont="1" applyFill="1" applyBorder="1" applyAlignment="1">
      <alignment vertical="center"/>
    </xf>
    <xf numFmtId="1" fontId="2" fillId="8" borderId="0" xfId="0" applyNumberFormat="1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89" fontId="3" fillId="8" borderId="0" xfId="0" applyNumberFormat="1" applyFont="1" applyFill="1"/>
    <xf numFmtId="0" fontId="8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wrapText="1"/>
    </xf>
    <xf numFmtId="3" fontId="3" fillId="9" borderId="1" xfId="0" applyNumberFormat="1" applyFont="1" applyFill="1" applyBorder="1" applyAlignment="1">
      <alignment vertical="center"/>
    </xf>
    <xf numFmtId="0" fontId="16" fillId="0" borderId="0" xfId="0" applyFont="1" applyBorder="1" applyAlignment="1"/>
    <xf numFmtId="0" fontId="16" fillId="10" borderId="0" xfId="0" applyFont="1" applyFill="1" applyBorder="1" applyAlignment="1">
      <alignment horizontal="centerContinuous"/>
    </xf>
    <xf numFmtId="0" fontId="16" fillId="10" borderId="0" xfId="0" applyFont="1" applyFill="1" applyBorder="1" applyAlignment="1">
      <alignment horizontal="centerContinuous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11" borderId="0" xfId="0" applyFont="1" applyFill="1" applyBorder="1" applyAlignment="1">
      <alignment horizontal="centerContinuous"/>
    </xf>
    <xf numFmtId="0" fontId="17" fillId="0" borderId="0" xfId="0" applyFont="1"/>
    <xf numFmtId="0" fontId="16" fillId="0" borderId="1" xfId="0" applyFont="1" applyBorder="1" applyAlignment="1">
      <alignment horizontal="centerContinuous"/>
    </xf>
    <xf numFmtId="0" fontId="16" fillId="10" borderId="1" xfId="0" applyFont="1" applyFill="1" applyBorder="1" applyAlignment="1">
      <alignment horizontal="centerContinuous"/>
    </xf>
    <xf numFmtId="0" fontId="16" fillId="10" borderId="1" xfId="0" applyFont="1" applyFill="1" applyBorder="1" applyAlignment="1">
      <alignment horizontal="centerContinuous" wrapText="1"/>
    </xf>
    <xf numFmtId="0" fontId="16" fillId="11" borderId="1" xfId="0" applyFont="1" applyFill="1" applyBorder="1" applyAlignment="1">
      <alignment horizontal="centerContinuous"/>
    </xf>
    <xf numFmtId="0" fontId="17" fillId="4" borderId="17" xfId="0" applyFont="1" applyFill="1" applyBorder="1" applyAlignment="1">
      <alignment horizontal="center" vertical="top"/>
    </xf>
    <xf numFmtId="0" fontId="17" fillId="4" borderId="17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/>
    </xf>
    <xf numFmtId="0" fontId="17" fillId="11" borderId="17" xfId="0" applyFont="1" applyFill="1" applyBorder="1" applyAlignment="1">
      <alignment horizontal="left" vertical="top" wrapText="1"/>
    </xf>
    <xf numFmtId="0" fontId="17" fillId="11" borderId="17" xfId="0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" fillId="12" borderId="1" xfId="0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2" fillId="12" borderId="1" xfId="0" applyFont="1" applyFill="1" applyBorder="1" applyAlignment="1">
      <alignment horizontal="center" wrapText="1"/>
    </xf>
    <xf numFmtId="4" fontId="3" fillId="12" borderId="1" xfId="0" applyNumberFormat="1" applyFont="1" applyFill="1" applyBorder="1" applyAlignment="1">
      <alignment vertical="top"/>
    </xf>
    <xf numFmtId="4" fontId="3" fillId="12" borderId="1" xfId="0" applyNumberFormat="1" applyFont="1" applyFill="1" applyBorder="1" applyAlignment="1">
      <alignment horizontal="center" vertical="top"/>
    </xf>
    <xf numFmtId="4" fontId="3" fillId="12" borderId="6" xfId="0" applyNumberFormat="1" applyFont="1" applyFill="1" applyBorder="1" applyAlignment="1">
      <alignment vertical="top"/>
    </xf>
    <xf numFmtId="4" fontId="3" fillId="12" borderId="11" xfId="0" applyNumberFormat="1" applyFont="1" applyFill="1" applyBorder="1" applyAlignment="1">
      <alignment vertical="top"/>
    </xf>
    <xf numFmtId="4" fontId="3" fillId="12" borderId="10" xfId="0" applyNumberFormat="1" applyFont="1" applyFill="1" applyBorder="1"/>
    <xf numFmtId="4" fontId="3" fillId="12" borderId="9" xfId="0" applyNumberFormat="1" applyFont="1" applyFill="1" applyBorder="1" applyAlignment="1">
      <alignment vertical="top"/>
    </xf>
    <xf numFmtId="4" fontId="3" fillId="12" borderId="1" xfId="0" applyNumberFormat="1" applyFont="1" applyFill="1" applyBorder="1"/>
    <xf numFmtId="0" fontId="3" fillId="3" borderId="6" xfId="8" applyFont="1" applyFill="1" applyBorder="1" applyAlignment="1">
      <alignment vertical="top"/>
    </xf>
    <xf numFmtId="189" fontId="8" fillId="0" borderId="1" xfId="1" applyNumberFormat="1" applyFont="1" applyFill="1" applyBorder="1" applyAlignment="1">
      <alignment horizontal="center" vertical="top" wrapText="1"/>
    </xf>
    <xf numFmtId="189" fontId="11" fillId="0" borderId="1" xfId="1" applyNumberFormat="1" applyFont="1" applyFill="1" applyBorder="1" applyAlignment="1">
      <alignment horizontal="center" vertical="top" wrapText="1"/>
    </xf>
    <xf numFmtId="189" fontId="11" fillId="10" borderId="1" xfId="1" applyNumberFormat="1" applyFont="1" applyFill="1" applyBorder="1" applyAlignment="1">
      <alignment horizontal="center" vertical="top" wrapText="1"/>
    </xf>
    <xf numFmtId="0" fontId="8" fillId="0" borderId="1" xfId="12" applyFont="1" applyBorder="1" applyAlignment="1">
      <alignment horizontal="center" vertical="top" wrapText="1"/>
    </xf>
    <xf numFmtId="189" fontId="3" fillId="0" borderId="0" xfId="1" applyNumberFormat="1" applyFont="1" applyFill="1" applyAlignment="1">
      <alignment vertical="top"/>
    </xf>
    <xf numFmtId="10" fontId="3" fillId="0" borderId="0" xfId="10" applyNumberFormat="1" applyFont="1" applyFill="1" applyAlignment="1">
      <alignment vertical="top"/>
    </xf>
    <xf numFmtId="3" fontId="4" fillId="0" borderId="1" xfId="0" applyNumberFormat="1" applyFont="1" applyFill="1" applyBorder="1" applyAlignment="1">
      <alignment vertical="center"/>
    </xf>
    <xf numFmtId="3" fontId="3" fillId="0" borderId="1" xfId="8" applyNumberFormat="1" applyFont="1" applyFill="1" applyBorder="1" applyAlignment="1">
      <alignment vertical="center"/>
    </xf>
    <xf numFmtId="4" fontId="3" fillId="0" borderId="1" xfId="8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/>
    </xf>
    <xf numFmtId="3" fontId="3" fillId="0" borderId="2" xfId="8" applyNumberFormat="1" applyFont="1" applyFill="1" applyBorder="1" applyAlignment="1">
      <alignment vertical="center"/>
    </xf>
    <xf numFmtId="4" fontId="3" fillId="0" borderId="2" xfId="8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18" fillId="0" borderId="17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10" borderId="6" xfId="0" quotePrefix="1" applyFont="1" applyFill="1" applyBorder="1" applyAlignment="1">
      <alignment horizontal="center" vertical="center"/>
    </xf>
    <xf numFmtId="0" fontId="2" fillId="10" borderId="8" xfId="0" quotePrefix="1" applyFont="1" applyFill="1" applyBorder="1" applyAlignment="1">
      <alignment horizontal="center" vertical="center"/>
    </xf>
    <xf numFmtId="0" fontId="2" fillId="10" borderId="9" xfId="0" quotePrefix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10" borderId="6" xfId="0" quotePrefix="1" applyFont="1" applyFill="1" applyBorder="1" applyAlignment="1">
      <alignment horizontal="center" vertical="center" wrapText="1"/>
    </xf>
    <xf numFmtId="0" fontId="2" fillId="10" borderId="8" xfId="0" quotePrefix="1" applyFont="1" applyFill="1" applyBorder="1" applyAlignment="1">
      <alignment horizontal="center" vertical="center" wrapText="1"/>
    </xf>
    <xf numFmtId="0" fontId="2" fillId="10" borderId="9" xfId="0" quotePrefix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6" xfId="1" quotePrefix="1" applyFont="1" applyFill="1" applyBorder="1" applyAlignment="1">
      <alignment horizontal="center"/>
    </xf>
    <xf numFmtId="43" fontId="2" fillId="0" borderId="8" xfId="1" quotePrefix="1" applyFont="1" applyFill="1" applyBorder="1" applyAlignment="1">
      <alignment horizontal="center"/>
    </xf>
    <xf numFmtId="43" fontId="2" fillId="0" borderId="9" xfId="1" quotePrefix="1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10" borderId="6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0" fontId="3" fillId="4" borderId="6" xfId="0" applyNumberFormat="1" applyFont="1" applyFill="1" applyBorder="1" applyAlignment="1">
      <alignment horizontal="center"/>
    </xf>
    <xf numFmtId="190" fontId="3" fillId="4" borderId="8" xfId="0" applyNumberFormat="1" applyFont="1" applyFill="1" applyBorder="1" applyAlignment="1">
      <alignment horizontal="center"/>
    </xf>
    <xf numFmtId="190" fontId="3" fillId="4" borderId="9" xfId="0" applyNumberFormat="1" applyFont="1" applyFill="1" applyBorder="1" applyAlignment="1">
      <alignment horizontal="center"/>
    </xf>
    <xf numFmtId="190" fontId="3" fillId="2" borderId="6" xfId="0" applyNumberFormat="1" applyFont="1" applyFill="1" applyBorder="1" applyAlignment="1">
      <alignment horizontal="center"/>
    </xf>
    <xf numFmtId="190" fontId="3" fillId="2" borderId="8" xfId="0" applyNumberFormat="1" applyFont="1" applyFill="1" applyBorder="1" applyAlignment="1">
      <alignment horizontal="center"/>
    </xf>
    <xf numFmtId="190" fontId="3" fillId="2" borderId="9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quotePrefix="1" applyFont="1" applyFill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190" fontId="8" fillId="10" borderId="6" xfId="0" applyNumberFormat="1" applyFont="1" applyFill="1" applyBorder="1" applyAlignment="1">
      <alignment horizontal="center"/>
    </xf>
    <xf numFmtId="190" fontId="8" fillId="10" borderId="8" xfId="0" applyNumberFormat="1" applyFont="1" applyFill="1" applyBorder="1" applyAlignment="1">
      <alignment horizontal="center"/>
    </xf>
    <xf numFmtId="190" fontId="8" fillId="2" borderId="8" xfId="0" applyNumberFormat="1" applyFont="1" applyFill="1" applyBorder="1" applyAlignment="1">
      <alignment horizontal="center"/>
    </xf>
    <xf numFmtId="190" fontId="8" fillId="2" borderId="9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/>
    </xf>
    <xf numFmtId="1" fontId="8" fillId="10" borderId="6" xfId="0" applyNumberFormat="1" applyFont="1" applyFill="1" applyBorder="1" applyAlignment="1">
      <alignment horizontal="center"/>
    </xf>
    <xf numFmtId="1" fontId="8" fillId="10" borderId="8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wrapText="1"/>
    </xf>
  </cellXfs>
  <cellStyles count="13">
    <cellStyle name="Comma" xfId="1" builtinId="3"/>
    <cellStyle name="Comma 2" xfId="2"/>
    <cellStyle name="Comma 2 2" xfId="3"/>
    <cellStyle name="Comma 3" xfId="4"/>
    <cellStyle name="Comma 3 2" xfId="5"/>
    <cellStyle name="Comma 4" xfId="6"/>
    <cellStyle name="Normal" xfId="0" builtinId="0"/>
    <cellStyle name="Normal 2" xfId="7"/>
    <cellStyle name="Normal 2 2" xfId="8"/>
    <cellStyle name="Normal 3" xfId="9"/>
    <cellStyle name="Percent" xfId="10" builtinId="5"/>
    <cellStyle name="ปกติ 2" xfId="11"/>
    <cellStyle name="ปกติ_Sheet1" xfId="12"/>
  </cellStyles>
  <dxfs count="321">
    <dxf>
      <font>
        <b/>
        <i val="0"/>
        <color rgb="FFFF0000"/>
      </font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  <dxf>
      <font>
        <color theme="0"/>
      </font>
      <fill>
        <patternFill patternType="none">
          <bgColor indexed="65"/>
        </patternFill>
      </fill>
      <border>
        <top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2077700" y="52918"/>
          <a:ext cx="59967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4" name="TextBox 3">
          <a:extLst>
            <a:ext uri="{FF2B5EF4-FFF2-40B4-BE49-F238E27FC236}"/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  <xdr:twoCellAnchor>
    <xdr:from>
      <xdr:col>42</xdr:col>
      <xdr:colOff>0</xdr:colOff>
      <xdr:row>0</xdr:row>
      <xdr:rowOff>52918</xdr:rowOff>
    </xdr:from>
    <xdr:to>
      <xdr:col>45</xdr:col>
      <xdr:colOff>113901</xdr:colOff>
      <xdr:row>1</xdr:row>
      <xdr:rowOff>205318</xdr:rowOff>
    </xdr:to>
    <xdr:sp macro="" textlink="">
      <xdr:nvSpPr>
        <xdr:cNvPr id="5" name="TextBox 4">
          <a:extLst>
            <a:ext uri="{FF2B5EF4-FFF2-40B4-BE49-F238E27FC236}"/>
          </a:extLst>
        </xdr:cNvPr>
        <xdr:cNvSpPr txBox="1"/>
      </xdr:nvSpPr>
      <xdr:spPr>
        <a:xfrm>
          <a:off x="18421350" y="52918"/>
          <a:ext cx="885426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0</xdr:row>
      <xdr:rowOff>62443</xdr:rowOff>
    </xdr:from>
    <xdr:to>
      <xdr:col>46</xdr:col>
      <xdr:colOff>104382</xdr:colOff>
      <xdr:row>1</xdr:row>
      <xdr:rowOff>214843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7964150" y="62443"/>
          <a:ext cx="675882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200" b="1">
              <a:latin typeface="TH SarabunIT๙" pitchFamily="34" charset="-34"/>
              <a:cs typeface="TH SarabunIT๙" pitchFamily="34" charset="-34"/>
            </a:rPr>
            <a:t>ปท </a:t>
          </a:r>
          <a:r>
            <a:rPr lang="th-TH" sz="1200" b="1">
              <a:latin typeface="TH SarabunPSK" pitchFamily="34" charset="-34"/>
              <a:cs typeface="TH SarabunPSK" pitchFamily="34" charset="-34"/>
            </a:rPr>
            <a:t>1-1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129886</xdr:colOff>
      <xdr:row>0</xdr:row>
      <xdr:rowOff>61480</xdr:rowOff>
    </xdr:from>
    <xdr:to>
      <xdr:col>32</xdr:col>
      <xdr:colOff>34638</xdr:colOff>
      <xdr:row>1</xdr:row>
      <xdr:rowOff>166351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2788611" y="61480"/>
          <a:ext cx="1847852" cy="3239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ปท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 3-1</a:t>
          </a:r>
          <a:r>
            <a:rPr lang="en-US" sz="1600" b="1">
              <a:latin typeface="TH SarabunIT๙" pitchFamily="34" charset="-34"/>
              <a:cs typeface="TH SarabunIT๙" pitchFamily="34" charset="-34"/>
            </a:rPr>
            <a:t> </a:t>
          </a:r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119062</xdr:colOff>
      <xdr:row>0</xdr:row>
      <xdr:rowOff>47625</xdr:rowOff>
    </xdr:from>
    <xdr:to>
      <xdr:col>28</xdr:col>
      <xdr:colOff>95250</xdr:colOff>
      <xdr:row>2</xdr:row>
      <xdr:rowOff>144318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1129962" y="47625"/>
          <a:ext cx="1604963" cy="591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ปท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 2-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201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</xdr:colOff>
      <xdr:row>0</xdr:row>
      <xdr:rowOff>28575</xdr:rowOff>
    </xdr:from>
    <xdr:to>
      <xdr:col>33</xdr:col>
      <xdr:colOff>190500</xdr:colOff>
      <xdr:row>2</xdr:row>
      <xdr:rowOff>125268</xdr:rowOff>
    </xdr:to>
    <xdr:sp macro="" textlink="">
      <xdr:nvSpPr>
        <xdr:cNvPr id="3" name="TextBox 2">
          <a:extLst>
            <a:ext uri="{FF2B5EF4-FFF2-40B4-BE49-F238E27FC236}"/>
          </a:extLst>
        </xdr:cNvPr>
        <xdr:cNvSpPr txBox="1"/>
      </xdr:nvSpPr>
      <xdr:spPr>
        <a:xfrm>
          <a:off x="14225587" y="28575"/>
          <a:ext cx="2662238" cy="591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ปท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 2-205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71437</xdr:colOff>
      <xdr:row>0</xdr:row>
      <xdr:rowOff>57150</xdr:rowOff>
    </xdr:from>
    <xdr:to>
      <xdr:col>32</xdr:col>
      <xdr:colOff>47625</xdr:colOff>
      <xdr:row>2</xdr:row>
      <xdr:rowOff>153843</xdr:rowOff>
    </xdr:to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13911262" y="57150"/>
          <a:ext cx="2033588" cy="591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ปท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 2-207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D71"/>
  <sheetViews>
    <sheetView tabSelected="1" zoomScaleSheetLayoutView="100"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B20" sqref="B20"/>
    </sheetView>
  </sheetViews>
  <sheetFormatPr defaultRowHeight="17.25" outlineLevelRow="1"/>
  <cols>
    <col min="1" max="1" width="7" style="20" customWidth="1"/>
    <col min="2" max="2" width="19.375" style="1" customWidth="1"/>
    <col min="3" max="4" width="6.25" style="1" customWidth="1"/>
    <col min="5" max="5" width="10" style="1" customWidth="1"/>
    <col min="6" max="6" width="5.375" style="1" customWidth="1"/>
    <col min="7" max="7" width="8.25" style="1" customWidth="1"/>
    <col min="8" max="9" width="5.375" style="1" customWidth="1"/>
    <col min="10" max="10" width="9.125" style="1" bestFit="1" customWidth="1"/>
    <col min="11" max="11" width="9.125" style="1" customWidth="1"/>
    <col min="12" max="23" width="5" style="1" customWidth="1"/>
    <col min="24" max="24" width="4.875" style="1" customWidth="1"/>
    <col min="25" max="27" width="5" style="1" customWidth="1"/>
    <col min="28" max="30" width="4.375" style="1" customWidth="1"/>
    <col min="31" max="31" width="4.75" style="1" customWidth="1"/>
    <col min="32" max="35" width="4.375" style="1" customWidth="1"/>
    <col min="36" max="47" width="4" style="1" customWidth="1"/>
    <col min="48" max="16384" width="9" style="1"/>
  </cols>
  <sheetData>
    <row r="1" spans="1:56" ht="16.5" customHeight="1" outlineLevel="1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</row>
    <row r="2" spans="1:56" ht="16.5" customHeight="1" outlineLevel="1">
      <c r="A2" s="218" t="s">
        <v>1374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</row>
    <row r="3" spans="1:56" ht="16.5" customHeight="1" outlineLevel="1">
      <c r="A3" s="219" t="str">
        <f>"จังหวัดนครราชสีมา"</f>
        <v>จังหวัดนครราชสีมา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</row>
    <row r="4" spans="1:56" ht="16.5" customHeight="1">
      <c r="A4" s="2" t="s">
        <v>21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 t="s">
        <v>28</v>
      </c>
      <c r="I4" s="2" t="s">
        <v>29</v>
      </c>
      <c r="J4" s="2" t="s">
        <v>30</v>
      </c>
      <c r="K4" s="2" t="s">
        <v>31</v>
      </c>
      <c r="L4" s="220" t="s">
        <v>32</v>
      </c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  <c r="X4" s="220" t="s">
        <v>33</v>
      </c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2"/>
      <c r="AJ4" s="220" t="s">
        <v>77</v>
      </c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2"/>
    </row>
    <row r="5" spans="1:56" ht="92.25" customHeight="1">
      <c r="A5" s="2"/>
      <c r="B5" s="2"/>
      <c r="C5" s="202" t="s">
        <v>34</v>
      </c>
      <c r="D5" s="203"/>
      <c r="E5" s="203"/>
      <c r="F5" s="203"/>
      <c r="G5" s="203"/>
      <c r="H5" s="203"/>
      <c r="I5" s="203"/>
      <c r="J5" s="204"/>
      <c r="K5" s="3" t="s">
        <v>80</v>
      </c>
      <c r="L5" s="205" t="s">
        <v>1378</v>
      </c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7"/>
    </row>
    <row r="6" spans="1:56" ht="49.5" customHeight="1" outlineLevel="1">
      <c r="A6" s="26"/>
      <c r="B6" s="26"/>
      <c r="C6" s="26" t="s">
        <v>36</v>
      </c>
      <c r="D6" s="26" t="s">
        <v>37</v>
      </c>
      <c r="E6" s="26" t="s">
        <v>37</v>
      </c>
      <c r="F6" s="26" t="s">
        <v>38</v>
      </c>
      <c r="G6" s="27" t="s">
        <v>79</v>
      </c>
      <c r="H6" s="208" t="s">
        <v>1375</v>
      </c>
      <c r="I6" s="209"/>
      <c r="J6" s="138" t="s">
        <v>1379</v>
      </c>
      <c r="K6" s="138" t="s">
        <v>1379</v>
      </c>
      <c r="L6" s="210" t="s">
        <v>40</v>
      </c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1" t="s">
        <v>41</v>
      </c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09"/>
      <c r="AJ6" s="211" t="s">
        <v>42</v>
      </c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09"/>
    </row>
    <row r="7" spans="1:56" s="12" customFormat="1" ht="60">
      <c r="A7" s="4" t="s">
        <v>43</v>
      </c>
      <c r="B7" s="4" t="s">
        <v>0</v>
      </c>
      <c r="C7" s="5" t="s">
        <v>44</v>
      </c>
      <c r="D7" s="6" t="s">
        <v>45</v>
      </c>
      <c r="E7" s="6" t="s">
        <v>76</v>
      </c>
      <c r="F7" s="6" t="s">
        <v>18</v>
      </c>
      <c r="G7" s="7" t="s">
        <v>78</v>
      </c>
      <c r="H7" s="6" t="s">
        <v>13</v>
      </c>
      <c r="I7" s="6" t="s">
        <v>47</v>
      </c>
      <c r="J7" s="7" t="s">
        <v>46</v>
      </c>
      <c r="K7" s="6" t="s">
        <v>46</v>
      </c>
      <c r="L7" s="8" t="s">
        <v>1</v>
      </c>
      <c r="M7" s="8" t="s">
        <v>2</v>
      </c>
      <c r="N7" s="8" t="s">
        <v>3</v>
      </c>
      <c r="O7" s="8" t="s">
        <v>4</v>
      </c>
      <c r="P7" s="8" t="s">
        <v>5</v>
      </c>
      <c r="Q7" s="8" t="s">
        <v>6</v>
      </c>
      <c r="R7" s="8" t="s">
        <v>7</v>
      </c>
      <c r="S7" s="9" t="s">
        <v>8</v>
      </c>
      <c r="T7" s="9" t="s">
        <v>9</v>
      </c>
      <c r="U7" s="9" t="s">
        <v>10</v>
      </c>
      <c r="V7" s="9" t="s">
        <v>11</v>
      </c>
      <c r="W7" s="10" t="s">
        <v>12</v>
      </c>
      <c r="X7" s="11" t="s">
        <v>1</v>
      </c>
      <c r="Y7" s="9" t="s">
        <v>2</v>
      </c>
      <c r="Z7" s="9" t="s">
        <v>3</v>
      </c>
      <c r="AA7" s="9" t="s">
        <v>4</v>
      </c>
      <c r="AB7" s="9" t="s">
        <v>5</v>
      </c>
      <c r="AC7" s="9" t="s">
        <v>6</v>
      </c>
      <c r="AD7" s="9" t="s">
        <v>7</v>
      </c>
      <c r="AE7" s="9" t="s">
        <v>8</v>
      </c>
      <c r="AF7" s="9" t="s">
        <v>9</v>
      </c>
      <c r="AG7" s="9" t="s">
        <v>10</v>
      </c>
      <c r="AH7" s="9" t="s">
        <v>11</v>
      </c>
      <c r="AI7" s="10" t="s">
        <v>12</v>
      </c>
      <c r="AJ7" s="11" t="s">
        <v>1</v>
      </c>
      <c r="AK7" s="9" t="s">
        <v>2</v>
      </c>
      <c r="AL7" s="9" t="s">
        <v>3</v>
      </c>
      <c r="AM7" s="9" t="s">
        <v>4</v>
      </c>
      <c r="AN7" s="8" t="s">
        <v>5</v>
      </c>
      <c r="AO7" s="8" t="s">
        <v>6</v>
      </c>
      <c r="AP7" s="8" t="s">
        <v>7</v>
      </c>
      <c r="AQ7" s="8" t="s">
        <v>8</v>
      </c>
      <c r="AR7" s="8" t="s">
        <v>9</v>
      </c>
      <c r="AS7" s="8" t="s">
        <v>10</v>
      </c>
      <c r="AT7" s="8" t="s">
        <v>11</v>
      </c>
      <c r="AU7" s="8" t="s">
        <v>12</v>
      </c>
      <c r="AW7" s="180" t="s">
        <v>1370</v>
      </c>
      <c r="AX7" s="181" t="s">
        <v>1371</v>
      </c>
      <c r="AY7" s="182" t="s">
        <v>1372</v>
      </c>
      <c r="AZ7" s="183" t="s">
        <v>1373</v>
      </c>
      <c r="BA7" s="180" t="s">
        <v>1370</v>
      </c>
      <c r="BB7" s="181" t="s">
        <v>1371</v>
      </c>
      <c r="BC7" s="181" t="s">
        <v>1372</v>
      </c>
      <c r="BD7" s="183" t="s">
        <v>1373</v>
      </c>
    </row>
    <row r="8" spans="1:56" s="12" customFormat="1">
      <c r="A8" s="24" t="s">
        <v>14</v>
      </c>
      <c r="B8" s="133"/>
      <c r="C8" s="29"/>
      <c r="D8" s="29"/>
      <c r="E8" s="29"/>
      <c r="F8" s="29"/>
      <c r="G8" s="29"/>
      <c r="H8" s="29"/>
      <c r="I8" s="29"/>
      <c r="J8" s="29"/>
      <c r="K8" s="29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2"/>
      <c r="AO8" s="31"/>
      <c r="AP8" s="31"/>
      <c r="AQ8" s="31"/>
      <c r="AR8" s="31"/>
      <c r="AS8" s="31"/>
      <c r="AT8" s="31"/>
      <c r="AU8" s="33"/>
    </row>
    <row r="9" spans="1:56">
      <c r="A9" s="137">
        <v>111101</v>
      </c>
      <c r="B9" s="16" t="s">
        <v>15</v>
      </c>
      <c r="C9" s="55">
        <f>IF(SUMIF(inPlnt,$A9,PL!E:E)=0,"",SUMIF(inPlnt,$A9,PL!E:E))</f>
        <v>260153</v>
      </c>
      <c r="D9" s="55">
        <f>IF(SUMIF(inPlnt,$A9,PL!F:F)=0,"",SUMIF(inPlnt,$A9,PL!F:F))</f>
        <v>3609039.3600000003</v>
      </c>
      <c r="E9" s="55">
        <f>IF(SUMIF(inPlnt,$A9,PL!G:G)=0,"",SUMIF(inPlnt,$A9,PL!G:G))</f>
        <v>2285360.89</v>
      </c>
      <c r="F9" s="55">
        <f>IFERROR(ROUND(J9*1000/E9,0),"")</f>
        <v>425</v>
      </c>
      <c r="G9" s="147"/>
      <c r="H9" s="72">
        <f>IFERROR(ROUND(SUMPRODUCT(--(inPlnt=$A9),PL!$I:$I,PL!$J:$J)/J9,2),"")</f>
        <v>99.51</v>
      </c>
      <c r="I9" s="72">
        <f>IF(SUM(C9:G9)&lt;&gt;0,100-H9,"")</f>
        <v>0.48999999999999488</v>
      </c>
      <c r="J9" s="55">
        <f>IF(SUMIF(inPlnt,$A9,PL!$I:$I)=0,"",SUMIF(inPlnt,$A9,PL!$I:$I))</f>
        <v>971609.76399999997</v>
      </c>
      <c r="K9" s="55">
        <f>IF(SUMIF(inPlnt,$A9,PL!$L:$L)=0,"",SUMIF(inPlnt,$A9,PL!$L:$L))</f>
        <v>92408077.358925134</v>
      </c>
      <c r="L9" s="56" t="str">
        <f t="shared" ref="L9:AU9" si="0">IFERROR(IF(INDEX(plant,MATCH($A9,inPlnt,0),COLUMN(M9))=0,"",INDEX(plant,MATCH($A9,inPlnt,0),COLUMN(M9))),"")</f>
        <v/>
      </c>
      <c r="M9" s="56" t="str">
        <f t="shared" si="0"/>
        <v/>
      </c>
      <c r="N9" s="56" t="str">
        <f t="shared" si="0"/>
        <v/>
      </c>
      <c r="O9" s="56" t="str">
        <f t="shared" si="0"/>
        <v/>
      </c>
      <c r="P9" s="56" t="str">
        <f t="shared" si="0"/>
        <v/>
      </c>
      <c r="Q9" s="56" t="str">
        <f t="shared" si="0"/>
        <v/>
      </c>
      <c r="R9" s="56" t="str">
        <f t="shared" si="0"/>
        <v/>
      </c>
      <c r="S9" s="56" t="str">
        <f t="shared" si="0"/>
        <v/>
      </c>
      <c r="T9" s="56" t="str">
        <f t="shared" si="0"/>
        <v/>
      </c>
      <c r="U9" s="56">
        <f t="shared" si="0"/>
        <v>0.75517676767676767</v>
      </c>
      <c r="V9" s="56">
        <f t="shared" si="0"/>
        <v>78.366729797979801</v>
      </c>
      <c r="W9" s="57">
        <f t="shared" si="0"/>
        <v>17.372159090909093</v>
      </c>
      <c r="X9" s="58">
        <f t="shared" si="0"/>
        <v>0.45454545454545459</v>
      </c>
      <c r="Y9" s="56" t="str">
        <f t="shared" si="0"/>
        <v/>
      </c>
      <c r="Z9" s="56" t="str">
        <f t="shared" si="0"/>
        <v/>
      </c>
      <c r="AA9" s="56" t="str">
        <f t="shared" si="0"/>
        <v/>
      </c>
      <c r="AB9" s="56" t="str">
        <f t="shared" si="0"/>
        <v/>
      </c>
      <c r="AC9" s="56" t="str">
        <f t="shared" si="0"/>
        <v/>
      </c>
      <c r="AD9" s="56" t="str">
        <f t="shared" si="0"/>
        <v/>
      </c>
      <c r="AE9" s="56" t="str">
        <f t="shared" si="0"/>
        <v/>
      </c>
      <c r="AF9" s="56" t="str">
        <f t="shared" si="0"/>
        <v/>
      </c>
      <c r="AG9" s="56">
        <f t="shared" si="0"/>
        <v>1.1189267676767676</v>
      </c>
      <c r="AH9" s="56">
        <f t="shared" si="0"/>
        <v>65.062354797979793</v>
      </c>
      <c r="AI9" s="59">
        <f t="shared" si="0"/>
        <v>14.417992424242424</v>
      </c>
      <c r="AJ9" s="60">
        <f t="shared" si="0"/>
        <v>0.63683712121212122</v>
      </c>
      <c r="AK9" s="56" t="str">
        <f t="shared" si="0"/>
        <v/>
      </c>
      <c r="AL9" s="56" t="str">
        <f t="shared" si="0"/>
        <v/>
      </c>
      <c r="AM9" s="56" t="str">
        <f t="shared" si="0"/>
        <v/>
      </c>
      <c r="AN9" s="56" t="str">
        <f t="shared" si="0"/>
        <v/>
      </c>
      <c r="AO9" s="56" t="str">
        <f t="shared" si="0"/>
        <v/>
      </c>
      <c r="AP9" s="56" t="str">
        <f t="shared" si="0"/>
        <v/>
      </c>
      <c r="AQ9" s="56" t="str">
        <f t="shared" si="0"/>
        <v/>
      </c>
      <c r="AR9" s="56" t="str">
        <f t="shared" si="0"/>
        <v/>
      </c>
      <c r="AS9" s="60">
        <f t="shared" si="0"/>
        <v>0.94017676767676761</v>
      </c>
      <c r="AT9" s="56">
        <f t="shared" si="0"/>
        <v>36.1176672979798</v>
      </c>
      <c r="AU9" s="56">
        <f t="shared" si="0"/>
        <v>5.2528882575757576</v>
      </c>
      <c r="AW9" s="54">
        <v>3543678</v>
      </c>
      <c r="AX9" s="54">
        <v>2543368</v>
      </c>
      <c r="AY9" s="54">
        <v>881062</v>
      </c>
      <c r="AZ9" s="54">
        <v>346</v>
      </c>
      <c r="BA9" s="185">
        <f>(AW9-D9)/AW9</f>
        <v>-1.8444497496668811E-2</v>
      </c>
      <c r="BB9" s="185">
        <f>(AX9-E9)/AX9</f>
        <v>0.1014430904218343</v>
      </c>
      <c r="BC9" s="185">
        <f>(AY9-J9)/AY9</f>
        <v>-0.10277116025886937</v>
      </c>
      <c r="BD9" s="185">
        <f>(AZ9-F9)/AZ9</f>
        <v>-0.22832369942196531</v>
      </c>
    </row>
    <row r="10" spans="1:56" s="15" customFormat="1">
      <c r="A10" s="13">
        <v>111102</v>
      </c>
      <c r="B10" s="16" t="s">
        <v>48</v>
      </c>
      <c r="C10" s="55">
        <f>IF(SUMIF(inPlnt,$A10,PL!E:E)=0,"",SUMIF(inPlnt,$A10,PL!E:E))</f>
        <v>6066</v>
      </c>
      <c r="D10" s="186">
        <f>IF(SUMIF(inPlnt,$A10,PL!F:F)=0,"",SUMIF(inPlnt,$A10,PL!F:F))</f>
        <v>62227.380000000005</v>
      </c>
      <c r="E10" s="186">
        <f>IF(SUMIF(inPlnt,$A10,PL!G:G)=0,"",SUMIF(inPlnt,$A10,PL!G:G))</f>
        <v>61989.380000000005</v>
      </c>
      <c r="F10" s="55">
        <f>IFERROR(ROUND(J10*1000/E10,0),"")</f>
        <v>661</v>
      </c>
      <c r="G10" s="147"/>
      <c r="H10" s="72">
        <f>IFERROR(ROUND(SUMPRODUCT(--(inPlnt=$A10),PL!$I:$I,PL!$J:$J)/J10,2),"")</f>
        <v>90.91</v>
      </c>
      <c r="I10" s="72">
        <f>IF(SUM(C10:G10)&lt;&gt;0,100-H10,"")</f>
        <v>9.0900000000000034</v>
      </c>
      <c r="J10" s="186">
        <f>IF(SUMIF(inPlnt,$A10,PL!$I:$I)=0,"",SUMIF(inPlnt,$A10,PL!$I:$I))</f>
        <v>40968</v>
      </c>
      <c r="K10" s="55">
        <f>IF(SUMIF(inPlnt,$A10,PL!$L:$L)=0,"",SUMIF(inPlnt,$A10,PL!$L:$L))</f>
        <v>41012</v>
      </c>
      <c r="L10" s="56" t="str">
        <f t="shared" ref="L10:AU10" si="1">IFERROR(IF(INDEX(plant,MATCH($A10,inPlnt,0),COLUMN(M10))=0,"",INDEX(plant,MATCH($A10,inPlnt,0),COLUMN(M10))),"")</f>
        <v/>
      </c>
      <c r="M10" s="56" t="str">
        <f t="shared" si="1"/>
        <v/>
      </c>
      <c r="N10" s="56">
        <f t="shared" si="1"/>
        <v>1.8181818181818181</v>
      </c>
      <c r="O10" s="56">
        <f t="shared" si="1"/>
        <v>23.636363636363637</v>
      </c>
      <c r="P10" s="56">
        <f t="shared" si="1"/>
        <v>21.818181818181817</v>
      </c>
      <c r="Q10" s="56">
        <f t="shared" si="1"/>
        <v>25.757575757575754</v>
      </c>
      <c r="R10" s="56">
        <f t="shared" si="1"/>
        <v>1</v>
      </c>
      <c r="S10" s="56" t="str">
        <f t="shared" si="1"/>
        <v/>
      </c>
      <c r="T10" s="56" t="str">
        <f t="shared" si="1"/>
        <v/>
      </c>
      <c r="U10" s="56" t="str">
        <f t="shared" si="1"/>
        <v/>
      </c>
      <c r="V10" s="56" t="str">
        <f t="shared" si="1"/>
        <v/>
      </c>
      <c r="W10" s="57" t="str">
        <f t="shared" si="1"/>
        <v/>
      </c>
      <c r="X10" s="58" t="str">
        <f t="shared" si="1"/>
        <v/>
      </c>
      <c r="Y10" s="56">
        <f t="shared" si="1"/>
        <v>1.5909090909090908</v>
      </c>
      <c r="Z10" s="56">
        <f t="shared" si="1"/>
        <v>9.3181818181818183</v>
      </c>
      <c r="AA10" s="56">
        <f t="shared" si="1"/>
        <v>40</v>
      </c>
      <c r="AB10" s="56">
        <f t="shared" si="1"/>
        <v>14.545454545454545</v>
      </c>
      <c r="AC10" s="56">
        <f t="shared" si="1"/>
        <v>25.757575757575754</v>
      </c>
      <c r="AD10" s="56">
        <f t="shared" si="1"/>
        <v>0.90909090909090906</v>
      </c>
      <c r="AE10" s="56" t="str">
        <f t="shared" si="1"/>
        <v/>
      </c>
      <c r="AF10" s="56" t="str">
        <f t="shared" si="1"/>
        <v/>
      </c>
      <c r="AG10" s="56" t="str">
        <f t="shared" si="1"/>
        <v/>
      </c>
      <c r="AH10" s="56" t="str">
        <f t="shared" si="1"/>
        <v/>
      </c>
      <c r="AI10" s="59" t="str">
        <f t="shared" si="1"/>
        <v/>
      </c>
      <c r="AJ10" s="60" t="str">
        <f t="shared" si="1"/>
        <v/>
      </c>
      <c r="AK10" s="56" t="str">
        <f t="shared" si="1"/>
        <v/>
      </c>
      <c r="AL10" s="56">
        <f t="shared" si="1"/>
        <v>1.8181818181818181</v>
      </c>
      <c r="AM10" s="56">
        <f t="shared" si="1"/>
        <v>20.90909090909091</v>
      </c>
      <c r="AN10" s="56">
        <f t="shared" si="1"/>
        <v>4.5454545454545459</v>
      </c>
      <c r="AO10" s="56">
        <f t="shared" si="1"/>
        <v>9.0909090909090917</v>
      </c>
      <c r="AP10" s="56" t="str">
        <f t="shared" si="1"/>
        <v/>
      </c>
      <c r="AQ10" s="56" t="str">
        <f t="shared" si="1"/>
        <v/>
      </c>
      <c r="AR10" s="56" t="str">
        <f t="shared" si="1"/>
        <v/>
      </c>
      <c r="AS10" s="60" t="str">
        <f t="shared" si="1"/>
        <v/>
      </c>
      <c r="AT10" s="56" t="str">
        <f t="shared" si="1"/>
        <v/>
      </c>
      <c r="AU10" s="56" t="str">
        <f t="shared" si="1"/>
        <v/>
      </c>
      <c r="AW10" s="184">
        <v>131454</v>
      </c>
      <c r="AX10" s="184">
        <v>130416</v>
      </c>
      <c r="AY10" s="184">
        <v>81374</v>
      </c>
      <c r="AZ10" s="184">
        <v>624</v>
      </c>
      <c r="BA10" s="185">
        <f>(AW10-D10)/AW10</f>
        <v>0.52662239262403576</v>
      </c>
      <c r="BB10" s="185">
        <f>(AX10-E10)/AX10</f>
        <v>0.52467964053490368</v>
      </c>
      <c r="BC10" s="185">
        <f>(AY10-J10)/AY10</f>
        <v>0.49654680856293165</v>
      </c>
      <c r="BD10" s="185">
        <f>(AZ10-F10)/AZ10</f>
        <v>-5.9294871794871792E-2</v>
      </c>
    </row>
    <row r="11" spans="1:56" s="15" customFormat="1">
      <c r="A11" s="13">
        <v>111103</v>
      </c>
      <c r="B11" s="16" t="s">
        <v>51</v>
      </c>
      <c r="C11" s="55">
        <f>IF(SUMIF(inPlnt,$A11,PL!E:E)=0,"",SUMIF(inPlnt,$A11,PL!E:E))</f>
        <v>31</v>
      </c>
      <c r="D11" s="55">
        <f>IF(SUMIF(inPlnt,$A11,PL!F:F)=0,"",SUMIF(inPlnt,$A11,PL!F:F))</f>
        <v>320</v>
      </c>
      <c r="E11" s="55">
        <f>IF(SUMIF(inPlnt,$A11,PL!G:G)=0,"",SUMIF(inPlnt,$A11,PL!G:G))</f>
        <v>320</v>
      </c>
      <c r="F11" s="55">
        <f>IFERROR(ROUND(J11*1000/E11,0),"")</f>
        <v>1091</v>
      </c>
      <c r="G11" s="147"/>
      <c r="H11" s="72">
        <f>IFERROR(ROUND(SUMPRODUCT(--(inPlnt=$A11),PL!$I:$I,PL!$J:$J)/J11,2),"")</f>
        <v>56.67</v>
      </c>
      <c r="I11" s="72">
        <f>IF(SUM(C11:G11)&lt;&gt;0,100-H11,"")</f>
        <v>43.33</v>
      </c>
      <c r="J11" s="55">
        <f>IF(SUMIF(inPlnt,$A11,PL!$I:$I)=0,"",SUMIF(inPlnt,$A11,PL!$I:$I))</f>
        <v>349</v>
      </c>
      <c r="K11" s="55">
        <f>IF(SUMIF(inPlnt,$A11,PL!$L:$L)=0,"",SUMIF(inPlnt,$A11,PL!$L:$L))</f>
        <v>349</v>
      </c>
      <c r="L11" s="56" t="str">
        <f>IFERROR(IF(ROUND(SUMPRODUCT(--(inPlnt=$A11),PL!M:M,PL!$I:$I)/SUMIFS(PL!$I:$I,inPlnt,$A11),2)=0,"",ROUND(SUMPRODUCT(--(inPlnt=$A11),PL!M:M,PL!$I:$I)/SUMIFS(PL!$I:$I,inPlnt,$A11),2)),"")</f>
        <v/>
      </c>
      <c r="M11" s="56" t="str">
        <f>IFERROR(IF(ROUND(SUMPRODUCT(--(inPlnt=$A11),PL!N:N,PL!$I:$I)/SUMIFS(PL!$I:$I,inPlnt,$A11),2)=0,"",ROUND(SUMPRODUCT(--(inPlnt=$A11),PL!N:N,PL!$I:$I)/SUMIFS(PL!$I:$I,inPlnt,$A11),2)),"")</f>
        <v/>
      </c>
      <c r="N11" s="56" t="str">
        <f>IFERROR(IF(ROUND(SUMPRODUCT(--(inPlnt=$A11),PL!O:O,PL!$I:$I)/SUMIFS(PL!$I:$I,inPlnt,$A11),2)=0,"",ROUND(SUMPRODUCT(--(inPlnt=$A11),PL!O:O,PL!$I:$I)/SUMIFS(PL!$I:$I,inPlnt,$A11),2)),"")</f>
        <v/>
      </c>
      <c r="O11" s="56" t="str">
        <f>IFERROR(IF(ROUND(SUMPRODUCT(--(inPlnt=$A11),PL!P:P,PL!$I:$I)/SUMIFS(PL!$I:$I,inPlnt,$A11),2)=0,"",ROUND(SUMPRODUCT(--(inPlnt=$A11),PL!P:P,PL!$I:$I)/SUMIFS(PL!$I:$I,inPlnt,$A11),2)),"")</f>
        <v/>
      </c>
      <c r="P11" s="56">
        <f>IFERROR(IF(ROUND(SUMPRODUCT(--(inPlnt=$A11),PL!Q:Q,PL!$I:$I)/SUMIFS(PL!$I:$I,inPlnt,$A11),2)=0,"",ROUND(SUMPRODUCT(--(inPlnt=$A11),PL!Q:Q,PL!$I:$I)/SUMIFS(PL!$I:$I,inPlnt,$A11),2)),"")</f>
        <v>50</v>
      </c>
      <c r="Q11" s="56" t="str">
        <f>IFERROR(IF(ROUND(SUMPRODUCT(--(inPlnt=$A11),PL!R:R,PL!$I:$I)/SUMIFS(PL!$I:$I,inPlnt,$A11),2)=0,"",ROUND(SUMPRODUCT(--(inPlnt=$A11),PL!R:R,PL!$I:$I)/SUMIFS(PL!$I:$I,inPlnt,$A11),2)),"")</f>
        <v/>
      </c>
      <c r="R11" s="56" t="str">
        <f>IFERROR(IF(ROUND(SUMPRODUCT(--(inPlnt=$A11),PL!S:S,PL!$I:$I)/SUMIFS(PL!$I:$I,inPlnt,$A11),2)=0,"",ROUND(SUMPRODUCT(--(inPlnt=$A11),PL!S:S,PL!$I:$I)/SUMIFS(PL!$I:$I,inPlnt,$A11),2)),"")</f>
        <v/>
      </c>
      <c r="S11" s="56" t="str">
        <f>IFERROR(IF(ROUND(SUMPRODUCT(--(inPlnt=$A11),PL!T:T,PL!$I:$I)/SUMIFS(PL!$I:$I,inPlnt,$A11),2)=0,"",ROUND(SUMPRODUCT(--(inPlnt=$A11),PL!T:T,PL!$I:$I)/SUMIFS(PL!$I:$I,inPlnt,$A11),2)),"")</f>
        <v/>
      </c>
      <c r="T11" s="56" t="str">
        <f>IFERROR(IF(ROUND(SUMPRODUCT(--(inPlnt=$A11),PL!U:U,PL!$I:$I)/SUMIFS(PL!$I:$I,inPlnt,$A11),2)=0,"",ROUND(SUMPRODUCT(--(inPlnt=$A11),PL!U:U,PL!$I:$I)/SUMIFS(PL!$I:$I,inPlnt,$A11),2)),"")</f>
        <v/>
      </c>
      <c r="U11" s="56" t="str">
        <f>IFERROR(IF(ROUND(SUMPRODUCT(--(inPlnt=$A11),PL!V:V,PL!$I:$I)/SUMIFS(PL!$I:$I,inPlnt,$A11),2)=0,"",ROUND(SUMPRODUCT(--(inPlnt=$A11),PL!V:V,PL!$I:$I)/SUMIFS(PL!$I:$I,inPlnt,$A11),2)),"")</f>
        <v/>
      </c>
      <c r="V11" s="56">
        <f>IFERROR(IF(ROUND(SUMPRODUCT(--(inPlnt=$A11),PL!W:W,PL!$I:$I)/SUMIFS(PL!$I:$I,inPlnt,$A11),2)=0,"",ROUND(SUMPRODUCT(--(inPlnt=$A11),PL!W:W,PL!$I:$I)/SUMIFS(PL!$I:$I,inPlnt,$A11),2)),"")</f>
        <v>50</v>
      </c>
      <c r="W11" s="57" t="str">
        <f>IFERROR(IF(ROUND(SUMPRODUCT(--(inPlnt=$A11),PL!X:X,PL!$I:$I)/SUMIFS(PL!$I:$I,inPlnt,$A11),2)=0,"",ROUND(SUMPRODUCT(--(inPlnt=$A11),PL!X:X,PL!$I:$I)/SUMIFS(PL!$I:$I,inPlnt,$A11),2)),"")</f>
        <v/>
      </c>
      <c r="X11" s="58" t="str">
        <f>IFERROR(IF(ROUND(SUMPRODUCT(--(inPlnt=$A11),PL!Y:Y,PL!$L:$L)/SUMIFS(PL!$L:$L,inPlnt,$A11),2)=0,"",ROUND(SUMPRODUCT(--(inPlnt=$A11),PL!Y:Y,PL!$L:$L)/SUMIFS(PL!$L:$L,inPlnt,$A11),2)),"")</f>
        <v/>
      </c>
      <c r="Y11" s="56" t="str">
        <f>IFERROR(IF(ROUND(SUMPRODUCT(--(inPlnt=$A11),PL!Z:Z,PL!$L:$L)/SUMIFS(PL!$L:$L,inPlnt,$A11),2)=0,"",ROUND(SUMPRODUCT(--(inPlnt=$A11),PL!Z:Z,PL!$L:$L)/SUMIFS(PL!$L:$L,inPlnt,$A11),2)),"")</f>
        <v/>
      </c>
      <c r="Z11" s="56" t="str">
        <f>IFERROR(IF(ROUND(SUMPRODUCT(--(inPlnt=$A11),PL!AA:AA,PL!$L:$L)/SUMIFS(PL!$L:$L,inPlnt,$A11),2)=0,"",ROUND(SUMPRODUCT(--(inPlnt=$A11),PL!AA:AA,PL!$L:$L)/SUMIFS(PL!$L:$L,inPlnt,$A11),2)),"")</f>
        <v/>
      </c>
      <c r="AA11" s="56" t="str">
        <f>IFERROR(IF(ROUND(SUMPRODUCT(--(inPlnt=$A11),PL!AB:AB,PL!$L:$L)/SUMIFS(PL!$L:$L,inPlnt,$A11),2)=0,"",ROUND(SUMPRODUCT(--(inPlnt=$A11),PL!AB:AB,PL!$L:$L)/SUMIFS(PL!$L:$L,inPlnt,$A11),2)),"")</f>
        <v/>
      </c>
      <c r="AB11" s="56" t="str">
        <f>IFERROR(IF(ROUND(SUMPRODUCT(--(inPlnt=$A11),PL!AC:AC,PL!$L:$L)/SUMIFS(PL!$L:$L,inPlnt,$A11),2)=0,"",ROUND(SUMPRODUCT(--(inPlnt=$A11),PL!AC:AC,PL!$L:$L)/SUMIFS(PL!$L:$L,inPlnt,$A11),2)),"")</f>
        <v/>
      </c>
      <c r="AC11" s="56" t="str">
        <f>IFERROR(IF(ROUND(SUMPRODUCT(--(inPlnt=$A11),PL!AD:AD,PL!$L:$L)/SUMIFS(PL!$L:$L,inPlnt,$A11),2)=0,"",ROUND(SUMPRODUCT(--(inPlnt=$A11),PL!AD:AD,PL!$L:$L)/SUMIFS(PL!$L:$L,inPlnt,$A11),2)),"")</f>
        <v/>
      </c>
      <c r="AD11" s="56" t="str">
        <f>IFERROR(IF(ROUND(SUMPRODUCT(--(inPlnt=$A11),PL!AE:AE,PL!$L:$L)/SUMIFS(PL!$L:$L,inPlnt,$A11),2)=0,"",ROUND(SUMPRODUCT(--(inPlnt=$A11),PL!AE:AE,PL!$L:$L)/SUMIFS(PL!$L:$L,inPlnt,$A11),2)),"")</f>
        <v/>
      </c>
      <c r="AE11" s="56" t="str">
        <f>IFERROR(IF(ROUND(SUMPRODUCT(--(inPlnt=$A11),PL!AF:AF,PL!$L:$L)/SUMIFS(PL!$L:$L,inPlnt,$A11),2)=0,"",ROUND(SUMPRODUCT(--(inPlnt=$A11),PL!AF:AF,PL!$L:$L)/SUMIFS(PL!$L:$L,inPlnt,$A11),2)),"")</f>
        <v/>
      </c>
      <c r="AF11" s="56" t="str">
        <f>IFERROR(IF(ROUND(SUMPRODUCT(--(inPlnt=$A11),PL!AG:AG,PL!$L:$L)/SUMIFS(PL!$L:$L,inPlnt,$A11),2)=0,"",ROUND(SUMPRODUCT(--(inPlnt=$A11),PL!AG:AG,PL!$L:$L)/SUMIFS(PL!$L:$L,inPlnt,$A11),2)),"")</f>
        <v/>
      </c>
      <c r="AG11" s="56" t="str">
        <f>IFERROR(IF(ROUND(SUMPRODUCT(--(inPlnt=$A11),PL!AH:AH,PL!$L:$L)/SUMIFS(PL!$L:$L,inPlnt,$A11),2)=0,"",ROUND(SUMPRODUCT(--(inPlnt=$A11),PL!AH:AH,PL!$L:$L)/SUMIFS(PL!$L:$L,inPlnt,$A11),2)),"")</f>
        <v/>
      </c>
      <c r="AH11" s="56" t="str">
        <f>IFERROR(IF(ROUND(SUMPRODUCT(--(inPlnt=$A11),PL!AI:AI,PL!$L:$L)/SUMIFS(PL!$L:$L,inPlnt,$A11),2)=0,"",ROUND(SUMPRODUCT(--(inPlnt=$A11),PL!AI:AI,PL!$L:$L)/SUMIFS(PL!$L:$L,inPlnt,$A11),2)),"")</f>
        <v/>
      </c>
      <c r="AI11" s="59" t="str">
        <f>IFERROR(IF(ROUND(SUMPRODUCT(--(inPlnt=$A11),PL!AJ:AJ,PL!$L:$L)/SUMIFS(PL!$L:$L,inPlnt,$A11),2)=0,"",ROUND(SUMPRODUCT(--(inPlnt=$A11),PL!AJ:AJ,PL!$L:$L)/SUMIFS(PL!$L:$L,inPlnt,$A11),2)),"")</f>
        <v/>
      </c>
      <c r="AJ11" s="60"/>
      <c r="AK11" s="56"/>
      <c r="AL11" s="56"/>
      <c r="AM11" s="56"/>
      <c r="AN11" s="56"/>
      <c r="AO11" s="56"/>
      <c r="AP11" s="56"/>
      <c r="AQ11" s="56"/>
      <c r="AR11" s="56"/>
      <c r="AS11" s="60"/>
      <c r="AT11" s="56"/>
      <c r="AU11" s="56"/>
    </row>
    <row r="12" spans="1:56" s="15" customFormat="1">
      <c r="A12" s="14" t="s">
        <v>16</v>
      </c>
      <c r="B12" s="134"/>
      <c r="C12" s="61"/>
      <c r="D12" s="61"/>
      <c r="E12" s="61"/>
      <c r="F12" s="61"/>
      <c r="G12" s="61"/>
      <c r="H12" s="66"/>
      <c r="I12" s="66"/>
      <c r="J12" s="61"/>
      <c r="K12" s="61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64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3"/>
      <c r="AJ12" s="65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</row>
    <row r="13" spans="1:56" s="15" customFormat="1">
      <c r="A13" s="13">
        <v>122101</v>
      </c>
      <c r="B13" s="16" t="s">
        <v>87</v>
      </c>
      <c r="C13" s="55">
        <f>IF(SUMIF(inLS1,$A13,'LS1'!$D:$D)=0,"",SUMIF(inLS1,$A13,'LS1'!$D:$D))</f>
        <v>38249</v>
      </c>
      <c r="D13" s="147"/>
      <c r="E13" s="55">
        <f>IF(SUMIF(inLS1,$A13,'LS1'!$E:$E)=0,"",SUMIF(inLS1,$A13,'LS1'!$E:$E))</f>
        <v>7325</v>
      </c>
      <c r="F13" s="147"/>
      <c r="G13" s="55">
        <f>IF(SUMIF(inLS1,$A13,'LS1'!$F:$F)=0,"",SUMIF(inLS1,$A13,'LS1'!$F:$F))</f>
        <v>290832</v>
      </c>
      <c r="H13" s="56">
        <f>IF(SUMIF(inLS1,$A13,'LS1'!$G:$G)+SUMIF(inLS1,$A13,'LS1'!$H:$H)=0,"",ROUND(SUMIF(inLS1,$A13,'LS1'!$G:$G)*100/(SUMIF(inLS1,$A13,'LS1'!$G:$G)+SUMIF(inLS1,$A13,'LS1'!$H:$H)),2))</f>
        <v>100</v>
      </c>
      <c r="I13" s="72">
        <f t="shared" ref="I13:I19" si="2">IF(SUM(C13:G13)&lt;&gt;0,100-H13,"")</f>
        <v>0</v>
      </c>
      <c r="J13" s="55">
        <f>IF(SUMIF(inLS1,$A13,'LS1'!$AJ:$AJ)=0,"",SUMIF(inLS1,$A13,'LS1'!$AJ:$AJ))</f>
        <v>290832</v>
      </c>
      <c r="K13" s="55">
        <f>IF(SUMIF(inLS1,$A13,'LS1'!$U:$U)=0,"",SUMIF(inLS1,$A13,'LS1'!$U:$U))</f>
        <v>319068</v>
      </c>
      <c r="L13" s="55">
        <f t="shared" ref="L13:W16" si="3">IFERROR(INDEX(LiSt1,MATCH($A13,inLS1,0),COLUMN(I13)),"")</f>
        <v>24236</v>
      </c>
      <c r="M13" s="55">
        <f t="shared" si="3"/>
        <v>24236</v>
      </c>
      <c r="N13" s="55">
        <f t="shared" si="3"/>
        <v>24236</v>
      </c>
      <c r="O13" s="55">
        <f t="shared" si="3"/>
        <v>24236</v>
      </c>
      <c r="P13" s="55">
        <f t="shared" si="3"/>
        <v>24236</v>
      </c>
      <c r="Q13" s="55">
        <f t="shared" si="3"/>
        <v>24236</v>
      </c>
      <c r="R13" s="55">
        <f t="shared" si="3"/>
        <v>24236</v>
      </c>
      <c r="S13" s="55">
        <f t="shared" si="3"/>
        <v>24236</v>
      </c>
      <c r="T13" s="55">
        <f t="shared" si="3"/>
        <v>24236</v>
      </c>
      <c r="U13" s="55">
        <f t="shared" si="3"/>
        <v>24236</v>
      </c>
      <c r="V13" s="55">
        <f t="shared" si="3"/>
        <v>24236</v>
      </c>
      <c r="W13" s="140">
        <f t="shared" si="3"/>
        <v>24236</v>
      </c>
      <c r="X13" s="58">
        <f t="shared" ref="X13:X19" si="4">IFERROR(ROUND(INDEX(LiSt1,MATCH($A13,inLS1,0),COLUMN(V13))*100/$K13,2),"")</f>
        <v>8.33</v>
      </c>
      <c r="Y13" s="56">
        <f t="shared" ref="Y13:Y19" si="5">IFERROR(ROUND(INDEX(LiSt1,MATCH($A13,inLS1,0),COLUMN(W13))*100/$K13,2),"")</f>
        <v>8.33</v>
      </c>
      <c r="Z13" s="56">
        <f t="shared" ref="Z13:Z19" si="6">IFERROR(ROUND(INDEX(LiSt1,MATCH($A13,inLS1,0),COLUMN(X13))*100/$K13,2),"")</f>
        <v>8.33</v>
      </c>
      <c r="AA13" s="56">
        <f t="shared" ref="AA13:AA19" si="7">IFERROR(ROUND(INDEX(LiSt1,MATCH($A13,inLS1,0),COLUMN(Y13))*100/$K13,2),"")</f>
        <v>8.33</v>
      </c>
      <c r="AB13" s="56">
        <f t="shared" ref="AB13:AB19" si="8">IFERROR(ROUND(INDEX(LiSt1,MATCH($A13,inLS1,0),COLUMN(Z13))*100/$K13,2),"")</f>
        <v>8.33</v>
      </c>
      <c r="AC13" s="56">
        <f t="shared" ref="AC13:AC19" si="9">IFERROR(ROUND(INDEX(LiSt1,MATCH($A13,inLS1,0),COLUMN(AA13))*100/$K13,2),"")</f>
        <v>8.33</v>
      </c>
      <c r="AD13" s="56">
        <f t="shared" ref="AD13:AD19" si="10">IFERROR(ROUND(INDEX(LiSt1,MATCH($A13,inLS1,0),COLUMN(AB13))*100/$K13,2),"")</f>
        <v>8.33</v>
      </c>
      <c r="AE13" s="56">
        <f t="shared" ref="AE13:AE19" si="11">IFERROR(ROUND(INDEX(LiSt1,MATCH($A13,inLS1,0),COLUMN(AC13))*100/$K13,2),"")</f>
        <v>8.33</v>
      </c>
      <c r="AF13" s="56">
        <f t="shared" ref="AF13:AF19" si="12">IFERROR(ROUND(INDEX(LiSt1,MATCH($A13,inLS1,0),COLUMN(AD13))*100/$K13,2),"")</f>
        <v>8.33</v>
      </c>
      <c r="AG13" s="56">
        <f t="shared" ref="AG13:AG19" si="13">IFERROR(ROUND(INDEX(LiSt1,MATCH($A13,inLS1,0),COLUMN(AE13))*100/$K13,2),"")</f>
        <v>8.33</v>
      </c>
      <c r="AH13" s="56">
        <f t="shared" ref="AH13:AH19" si="14">IFERROR(ROUND(INDEX(LiSt1,MATCH($A13,inLS1,0),COLUMN(AF13))*100/$K13,2),"")</f>
        <v>8.33</v>
      </c>
      <c r="AI13" s="59">
        <f t="shared" ref="AI13:AI19" si="15">IFERROR(ROUND(INDEX(LiSt1,MATCH($A13,inLS1,0),COLUMN(AG13))*100/$K13,2),"")</f>
        <v>8.33</v>
      </c>
      <c r="AJ13" s="58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</row>
    <row r="14" spans="1:56" s="15" customFormat="1">
      <c r="A14" s="13">
        <v>122102</v>
      </c>
      <c r="B14" s="16" t="s">
        <v>131</v>
      </c>
      <c r="C14" s="55">
        <f>IF(SUMIF(inLS1,$A14,'LS1'!$D:$D)=0,"",SUMIF(inLS1,$A14,'LS1'!$D:$D))</f>
        <v>7445</v>
      </c>
      <c r="D14" s="147"/>
      <c r="E14" s="55">
        <f>IF(SUMIF(inLS1,$A14,'LS1'!$E:$E)=0,"",SUMIF(inLS1,$A14,'LS1'!$E:$E))</f>
        <v>7325</v>
      </c>
      <c r="F14" s="147"/>
      <c r="G14" s="55">
        <f>IF(SUMIF(inLS1,$A14,'LS1'!$F:$F)=0,"",SUMIF(inLS1,$A14,'LS1'!$F:$F))</f>
        <v>45410</v>
      </c>
      <c r="H14" s="56">
        <f>IF(SUMIF(inLS1,$A14,'LS1'!$G:$G)+SUMIF(inLS1,$A14,'LS1'!$H:$H)=0,"",ROUND(SUMIF(inLS1,$A14,'LS1'!$G:$G)*100/(SUMIF(inLS1,$A14,'LS1'!$G:$G)+SUMIF(inLS1,$A14,'LS1'!$H:$H)),2))</f>
        <v>100</v>
      </c>
      <c r="I14" s="56">
        <f t="shared" si="2"/>
        <v>0</v>
      </c>
      <c r="J14" s="55">
        <f>IF(SUMIF(inLS1,$A14,'LS1'!$AJ:$AJ)=0,"",SUMIF(inLS1,$A14,'LS1'!$AJ:$AJ))</f>
        <v>45408</v>
      </c>
      <c r="K14" s="55">
        <f>IF(SUMIF(inLS1,$A14,'LS1'!$U:$U)=0,"",SUMIF(inLS1,$A14,'LS1'!$U:$U))</f>
        <v>49928</v>
      </c>
      <c r="L14" s="55">
        <f t="shared" si="3"/>
        <v>3784</v>
      </c>
      <c r="M14" s="55">
        <f t="shared" si="3"/>
        <v>3784</v>
      </c>
      <c r="N14" s="55">
        <f t="shared" si="3"/>
        <v>3784</v>
      </c>
      <c r="O14" s="55">
        <f t="shared" si="3"/>
        <v>3784</v>
      </c>
      <c r="P14" s="55">
        <f t="shared" si="3"/>
        <v>3784</v>
      </c>
      <c r="Q14" s="55">
        <f t="shared" si="3"/>
        <v>3784</v>
      </c>
      <c r="R14" s="55">
        <f t="shared" si="3"/>
        <v>3784</v>
      </c>
      <c r="S14" s="55">
        <f t="shared" si="3"/>
        <v>3784</v>
      </c>
      <c r="T14" s="55">
        <f t="shared" si="3"/>
        <v>3784</v>
      </c>
      <c r="U14" s="55">
        <f t="shared" si="3"/>
        <v>3784</v>
      </c>
      <c r="V14" s="55">
        <f t="shared" si="3"/>
        <v>3784</v>
      </c>
      <c r="W14" s="140">
        <f t="shared" si="3"/>
        <v>3784</v>
      </c>
      <c r="X14" s="58">
        <f t="shared" si="4"/>
        <v>8.33</v>
      </c>
      <c r="Y14" s="56">
        <f t="shared" si="5"/>
        <v>8.33</v>
      </c>
      <c r="Z14" s="56">
        <f t="shared" si="6"/>
        <v>8.33</v>
      </c>
      <c r="AA14" s="56">
        <f t="shared" si="7"/>
        <v>8.33</v>
      </c>
      <c r="AB14" s="56">
        <f t="shared" si="8"/>
        <v>8.33</v>
      </c>
      <c r="AC14" s="56">
        <f t="shared" si="9"/>
        <v>8.33</v>
      </c>
      <c r="AD14" s="56">
        <f t="shared" si="10"/>
        <v>8.33</v>
      </c>
      <c r="AE14" s="56">
        <f t="shared" si="11"/>
        <v>8.33</v>
      </c>
      <c r="AF14" s="56">
        <f t="shared" si="12"/>
        <v>8.33</v>
      </c>
      <c r="AG14" s="56">
        <f t="shared" si="13"/>
        <v>8.33</v>
      </c>
      <c r="AH14" s="56">
        <f t="shared" si="14"/>
        <v>8.33</v>
      </c>
      <c r="AI14" s="59">
        <f t="shared" si="15"/>
        <v>8.33</v>
      </c>
      <c r="AJ14" s="60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1:56" s="15" customFormat="1">
      <c r="A15" s="13">
        <v>122103</v>
      </c>
      <c r="B15" s="16" t="s">
        <v>97</v>
      </c>
      <c r="C15" s="55">
        <f>IF(SUMIF(inLS1,$A15,'LS1'!$D:$D)=0,"",SUMIF(inLS1,$A15,'LS1'!$D:$D))</f>
        <v>935</v>
      </c>
      <c r="D15" s="147"/>
      <c r="E15" s="55">
        <f>IF(SUMIF(inLS1,$A15,'LS1'!$E:$E)=0,"",SUMIF(inLS1,$A15,'LS1'!$E:$E))</f>
        <v>7325</v>
      </c>
      <c r="F15" s="147"/>
      <c r="G15" s="55">
        <f>IF(SUMIF(inLS1,$A15,'LS1'!$F:$F)=0,"",SUMIF(inLS1,$A15,'LS1'!$F:$F))</f>
        <v>35065.199999999997</v>
      </c>
      <c r="H15" s="56">
        <f>IF(SUMIF(inLS1,$A15,'LS1'!$G:$G)+SUMIF(inLS1,$A15,'LS1'!$H:$H)=0,"",ROUND(SUMIF(inLS1,$A15,'LS1'!$G:$G)*100/(SUMIF(inLS1,$A15,'LS1'!$G:$G)+SUMIF(inLS1,$A15,'LS1'!$H:$H)),2))</f>
        <v>100</v>
      </c>
      <c r="I15" s="56">
        <f t="shared" si="2"/>
        <v>0</v>
      </c>
      <c r="J15" s="55">
        <f>IF(SUMIF(inLS1,$A15,'LS1'!$AJ:$AJ)=0,"",SUMIF(inLS1,$A15,'LS1'!$AJ:$AJ))</f>
        <v>35065.199999999997</v>
      </c>
      <c r="K15" s="55">
        <f>IF(SUMIF(inLS1,$A15,'LS1'!$U:$U)=0,"",SUMIF(inLS1,$A15,'LS1'!$U:$U))</f>
        <v>40249.199999999997</v>
      </c>
      <c r="L15" s="55">
        <f t="shared" si="3"/>
        <v>2922.1000000000004</v>
      </c>
      <c r="M15" s="55">
        <f t="shared" si="3"/>
        <v>2922.1000000000004</v>
      </c>
      <c r="N15" s="55">
        <f t="shared" si="3"/>
        <v>2922.1000000000004</v>
      </c>
      <c r="O15" s="55">
        <f t="shared" si="3"/>
        <v>2922.1000000000004</v>
      </c>
      <c r="P15" s="55">
        <f t="shared" si="3"/>
        <v>2922.1000000000004</v>
      </c>
      <c r="Q15" s="55">
        <f t="shared" si="3"/>
        <v>2922.1000000000004</v>
      </c>
      <c r="R15" s="55">
        <f t="shared" si="3"/>
        <v>2922.1000000000004</v>
      </c>
      <c r="S15" s="55">
        <f t="shared" si="3"/>
        <v>2922.1000000000004</v>
      </c>
      <c r="T15" s="55">
        <f t="shared" si="3"/>
        <v>2922.1000000000004</v>
      </c>
      <c r="U15" s="55">
        <f t="shared" si="3"/>
        <v>2922.1000000000004</v>
      </c>
      <c r="V15" s="55">
        <f t="shared" si="3"/>
        <v>2922.1000000000004</v>
      </c>
      <c r="W15" s="140">
        <f t="shared" si="3"/>
        <v>2922.1000000000004</v>
      </c>
      <c r="X15" s="58">
        <f t="shared" si="4"/>
        <v>8.33</v>
      </c>
      <c r="Y15" s="56">
        <f t="shared" si="5"/>
        <v>8.33</v>
      </c>
      <c r="Z15" s="56">
        <f t="shared" si="6"/>
        <v>8.33</v>
      </c>
      <c r="AA15" s="56">
        <f t="shared" si="7"/>
        <v>8.33</v>
      </c>
      <c r="AB15" s="56">
        <f t="shared" si="8"/>
        <v>8.33</v>
      </c>
      <c r="AC15" s="56">
        <f t="shared" si="9"/>
        <v>8.33</v>
      </c>
      <c r="AD15" s="56">
        <f t="shared" si="10"/>
        <v>8.33</v>
      </c>
      <c r="AE15" s="56">
        <f t="shared" si="11"/>
        <v>8.33</v>
      </c>
      <c r="AF15" s="56">
        <f t="shared" si="12"/>
        <v>8.33</v>
      </c>
      <c r="AG15" s="56">
        <f t="shared" si="13"/>
        <v>8.33</v>
      </c>
      <c r="AH15" s="56">
        <f t="shared" si="14"/>
        <v>8.33</v>
      </c>
      <c r="AI15" s="59">
        <f t="shared" si="15"/>
        <v>8.33</v>
      </c>
      <c r="AJ15" s="60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</row>
    <row r="16" spans="1:56" s="15" customFormat="1">
      <c r="A16" s="13">
        <v>122104</v>
      </c>
      <c r="B16" s="16" t="s">
        <v>128</v>
      </c>
      <c r="C16" s="55">
        <f>IF(SUMIF(inLS1,$A16,'LS1'!$D:$D)=0,"",SUMIF(inLS1,$A16,'LS1'!$D:$D))</f>
        <v>29</v>
      </c>
      <c r="D16" s="147"/>
      <c r="E16" s="55">
        <f>IF(SUMIF(inLS1,$A16,'LS1'!$E:$E)=0,"",SUMIF(inLS1,$A16,'LS1'!$E:$E))</f>
        <v>7325</v>
      </c>
      <c r="F16" s="147"/>
      <c r="G16" s="55">
        <f>IF(SUMIF(inLS1,$A16,'LS1'!$F:$F)=0,"",SUMIF(inLS1,$A16,'LS1'!$F:$F))</f>
        <v>921.6</v>
      </c>
      <c r="H16" s="56">
        <f>IF(SUMIF(inLS1,$A16,'LS1'!$G:$G)+SUMIF(inLS1,$A16,'LS1'!$H:$H)=0,"",ROUND(SUMIF(inLS1,$A16,'LS1'!$G:$G)*100/(SUMIF(inLS1,$A16,'LS1'!$G:$G)+SUMIF(inLS1,$A16,'LS1'!$H:$H)),2))</f>
        <v>100</v>
      </c>
      <c r="I16" s="56">
        <f t="shared" si="2"/>
        <v>0</v>
      </c>
      <c r="J16" s="55">
        <f>IF(SUMIF(inLS1,$A16,'LS1'!$AJ:$AJ)=0,"",SUMIF(inLS1,$A16,'LS1'!$AJ:$AJ))</f>
        <v>921.5999999999998</v>
      </c>
      <c r="K16" s="55">
        <f>IF(SUMIF(inLS1,$A16,'LS1'!$U:$U)=0,"",SUMIF(inLS1,$A16,'LS1'!$U:$U))</f>
        <v>1380</v>
      </c>
      <c r="L16" s="55">
        <f t="shared" si="3"/>
        <v>76.8</v>
      </c>
      <c r="M16" s="55">
        <f t="shared" si="3"/>
        <v>76.8</v>
      </c>
      <c r="N16" s="55">
        <f t="shared" si="3"/>
        <v>76.8</v>
      </c>
      <c r="O16" s="55">
        <f t="shared" si="3"/>
        <v>76.8</v>
      </c>
      <c r="P16" s="55">
        <f t="shared" si="3"/>
        <v>76.8</v>
      </c>
      <c r="Q16" s="55">
        <f t="shared" si="3"/>
        <v>76.8</v>
      </c>
      <c r="R16" s="55">
        <f t="shared" si="3"/>
        <v>76.8</v>
      </c>
      <c r="S16" s="55">
        <f t="shared" si="3"/>
        <v>76.8</v>
      </c>
      <c r="T16" s="55">
        <f t="shared" si="3"/>
        <v>76.8</v>
      </c>
      <c r="U16" s="55">
        <f t="shared" si="3"/>
        <v>76.8</v>
      </c>
      <c r="V16" s="55">
        <f t="shared" si="3"/>
        <v>76.8</v>
      </c>
      <c r="W16" s="140">
        <f t="shared" si="3"/>
        <v>76.8</v>
      </c>
      <c r="X16" s="58">
        <f t="shared" si="4"/>
        <v>8.33</v>
      </c>
      <c r="Y16" s="56">
        <f t="shared" si="5"/>
        <v>8.33</v>
      </c>
      <c r="Z16" s="56">
        <f t="shared" si="6"/>
        <v>8.33</v>
      </c>
      <c r="AA16" s="56">
        <f t="shared" si="7"/>
        <v>8.33</v>
      </c>
      <c r="AB16" s="56">
        <f t="shared" si="8"/>
        <v>8.33</v>
      </c>
      <c r="AC16" s="56">
        <f t="shared" si="9"/>
        <v>8.33</v>
      </c>
      <c r="AD16" s="56">
        <f t="shared" si="10"/>
        <v>8.33</v>
      </c>
      <c r="AE16" s="56">
        <f t="shared" si="11"/>
        <v>8.33</v>
      </c>
      <c r="AF16" s="56">
        <f t="shared" si="12"/>
        <v>8.33</v>
      </c>
      <c r="AG16" s="56">
        <f t="shared" si="13"/>
        <v>8.33</v>
      </c>
      <c r="AH16" s="56">
        <f t="shared" si="14"/>
        <v>8.33</v>
      </c>
      <c r="AI16" s="59">
        <f t="shared" si="15"/>
        <v>8.33</v>
      </c>
      <c r="AJ16" s="60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</row>
    <row r="17" spans="1:56" s="15" customFormat="1">
      <c r="A17" s="13">
        <v>122105</v>
      </c>
      <c r="B17" s="16" t="s">
        <v>88</v>
      </c>
      <c r="C17" s="55">
        <f>IF(SUMIF(inLS1,$A17,'LS1'!$D:$D)=0,"",SUMIF(inLS1,$A17,'LS1'!$D:$D))</f>
        <v>7239</v>
      </c>
      <c r="D17" s="147"/>
      <c r="E17" s="55">
        <f>IF(SUMIF(inLS1,$A17,'LS1'!$E:$E)=0,"",SUMIF(inLS1,$A17,'LS1'!$E:$E))</f>
        <v>7325</v>
      </c>
      <c r="F17" s="147"/>
      <c r="G17" s="55">
        <f>IF(SUMIF(inLS1,$A17,'LS1'!$F:$F)=0,"",SUMIF(inLS1,$A17,'LS1'!$F:$F))</f>
        <v>529828</v>
      </c>
      <c r="H17" s="56">
        <f>IF(SUMIF(inLS1,$A17,'LS1'!$G:$G)+SUMIF(inLS1,$A17,'LS1'!$H:$H)=0,"",ROUND(SUMIF(inLS1,$A17,'LS1'!$G:$G)*100/(SUMIF(inLS1,$A17,'LS1'!$G:$G)+SUMIF(inLS1,$A17,'LS1'!$H:$H)),2))</f>
        <v>68.540000000000006</v>
      </c>
      <c r="I17" s="56">
        <f t="shared" si="2"/>
        <v>31.459999999999994</v>
      </c>
      <c r="J17" s="55">
        <f>IF(SUMIF(inLS1,$A17,'LS1'!$AJ:$AJ)=0,"",SUMIF(inLS1,$A17,'LS1'!$AJ:$AJ))</f>
        <v>529828</v>
      </c>
      <c r="K17" s="55">
        <f>IF(SUMIF(inLS1,$A17,'LS1'!$U:$U)=0,"",SUMIF(inLS1,$A17,'LS1'!$U:$U))</f>
        <v>563652</v>
      </c>
      <c r="L17" s="56">
        <f t="shared" ref="L17:W19" si="16">IFERROR(ROUND(INDEX(LiSt1,MATCH($A17,inLS1,0),COLUMN(I17))*100/INDEX(LiSt1,MATCH($A17,inLS1,0),COLUMN($AJ17)),2),"")</f>
        <v>9.1</v>
      </c>
      <c r="M17" s="56">
        <f t="shared" si="16"/>
        <v>7.42</v>
      </c>
      <c r="N17" s="56">
        <f t="shared" si="16"/>
        <v>8.35</v>
      </c>
      <c r="O17" s="56">
        <f t="shared" si="16"/>
        <v>8.8699999999999992</v>
      </c>
      <c r="P17" s="56">
        <f t="shared" si="16"/>
        <v>8.74</v>
      </c>
      <c r="Q17" s="56">
        <f t="shared" si="16"/>
        <v>8.2200000000000006</v>
      </c>
      <c r="R17" s="56">
        <f t="shared" si="16"/>
        <v>8.11</v>
      </c>
      <c r="S17" s="56">
        <f t="shared" si="16"/>
        <v>9.02</v>
      </c>
      <c r="T17" s="56">
        <f t="shared" si="16"/>
        <v>8.8000000000000007</v>
      </c>
      <c r="U17" s="56">
        <f t="shared" si="16"/>
        <v>7</v>
      </c>
      <c r="V17" s="56">
        <f t="shared" si="16"/>
        <v>7.73</v>
      </c>
      <c r="W17" s="59">
        <f t="shared" si="16"/>
        <v>8.6300000000000008</v>
      </c>
      <c r="X17" s="141">
        <f t="shared" si="4"/>
        <v>9.18</v>
      </c>
      <c r="Y17" s="56">
        <f t="shared" si="5"/>
        <v>7.15</v>
      </c>
      <c r="Z17" s="56">
        <f t="shared" si="6"/>
        <v>8.25</v>
      </c>
      <c r="AA17" s="56">
        <f t="shared" si="7"/>
        <v>9.1</v>
      </c>
      <c r="AB17" s="56">
        <f t="shared" si="8"/>
        <v>10.1</v>
      </c>
      <c r="AC17" s="56">
        <f t="shared" si="9"/>
        <v>7.53</v>
      </c>
      <c r="AD17" s="56">
        <f t="shared" si="10"/>
        <v>7.9</v>
      </c>
      <c r="AE17" s="56">
        <f t="shared" si="11"/>
        <v>9.1300000000000008</v>
      </c>
      <c r="AF17" s="56">
        <f t="shared" si="12"/>
        <v>8.49</v>
      </c>
      <c r="AG17" s="56">
        <f t="shared" si="13"/>
        <v>6.96</v>
      </c>
      <c r="AH17" s="56">
        <f t="shared" si="14"/>
        <v>7.79</v>
      </c>
      <c r="AI17" s="59">
        <f t="shared" si="15"/>
        <v>8.43</v>
      </c>
      <c r="AJ17" s="60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</row>
    <row r="18" spans="1:56" s="15" customFormat="1">
      <c r="A18" s="13">
        <v>122201</v>
      </c>
      <c r="B18" s="16" t="s">
        <v>89</v>
      </c>
      <c r="C18" s="55">
        <f>IF(SUMIF(inLS1,$A18,'LS1'!$D:$D)=0,"",SUMIF(inLS1,$A18,'LS1'!$D:$D))</f>
        <v>141417</v>
      </c>
      <c r="D18" s="147"/>
      <c r="E18" s="55">
        <f>IF(SUMIF(inLS1,$A18,'LS1'!$E:$E)=0,"",SUMIF(inLS1,$A18,'LS1'!$E:$E))</f>
        <v>7325</v>
      </c>
      <c r="F18" s="147"/>
      <c r="G18" s="55">
        <f>IF(SUMIF(inLS1,$A18,'LS1'!$F:$F)=0,"",SUMIF(inLS1,$A18,'LS1'!$F:$F))</f>
        <v>110716667</v>
      </c>
      <c r="H18" s="56">
        <f>IF(SUMIF(inLS1,$A18,'LS1'!$G:$G)+SUMIF(inLS1,$A18,'LS1'!$H:$H)=0,"",ROUND(SUMIF(inLS1,$A18,'LS1'!$G:$G)*100/(SUMIF(inLS1,$A18,'LS1'!$G:$G)+SUMIF(inLS1,$A18,'LS1'!$H:$H)),2))</f>
        <v>58.94</v>
      </c>
      <c r="I18" s="56">
        <f t="shared" si="2"/>
        <v>41.06</v>
      </c>
      <c r="J18" s="55">
        <f>IF(SUMIF(inLS1,$A18,'LS1'!$AJ:$AJ)=0,"",SUMIF(inLS1,$A18,'LS1'!$AJ:$AJ))</f>
        <v>110716667</v>
      </c>
      <c r="K18" s="55">
        <f>IF(SUMIF(inLS1,$A18,'LS1'!$U:$U)=0,"",SUMIF(inLS1,$A18,'LS1'!$U:$U))</f>
        <v>106914465</v>
      </c>
      <c r="L18" s="56">
        <f t="shared" si="16"/>
        <v>13.6</v>
      </c>
      <c r="M18" s="56">
        <f t="shared" si="16"/>
        <v>6.79</v>
      </c>
      <c r="N18" s="56">
        <f t="shared" si="16"/>
        <v>15.55</v>
      </c>
      <c r="O18" s="56">
        <f t="shared" si="16"/>
        <v>6.79</v>
      </c>
      <c r="P18" s="56">
        <f t="shared" si="16"/>
        <v>13.42</v>
      </c>
      <c r="Q18" s="56">
        <f t="shared" si="16"/>
        <v>5.04</v>
      </c>
      <c r="R18" s="56">
        <f t="shared" si="16"/>
        <v>6.96</v>
      </c>
      <c r="S18" s="56">
        <f t="shared" si="16"/>
        <v>4.43</v>
      </c>
      <c r="T18" s="56">
        <f t="shared" si="16"/>
        <v>8.6999999999999993</v>
      </c>
      <c r="U18" s="56">
        <f t="shared" si="16"/>
        <v>2.89</v>
      </c>
      <c r="V18" s="56">
        <f t="shared" si="16"/>
        <v>7.91</v>
      </c>
      <c r="W18" s="57">
        <f t="shared" si="16"/>
        <v>7.92</v>
      </c>
      <c r="X18" s="58">
        <f t="shared" si="4"/>
        <v>13.4</v>
      </c>
      <c r="Y18" s="56">
        <f t="shared" si="5"/>
        <v>6.92</v>
      </c>
      <c r="Z18" s="56">
        <f t="shared" si="6"/>
        <v>15.33</v>
      </c>
      <c r="AA18" s="56">
        <f t="shared" si="7"/>
        <v>6.85</v>
      </c>
      <c r="AB18" s="56">
        <f t="shared" si="8"/>
        <v>13.29</v>
      </c>
      <c r="AC18" s="56">
        <f t="shared" si="9"/>
        <v>5.13</v>
      </c>
      <c r="AD18" s="56">
        <f t="shared" si="10"/>
        <v>6.98</v>
      </c>
      <c r="AE18" s="56">
        <f t="shared" si="11"/>
        <v>4.51</v>
      </c>
      <c r="AF18" s="56">
        <f t="shared" si="12"/>
        <v>8.76</v>
      </c>
      <c r="AG18" s="56">
        <f t="shared" si="13"/>
        <v>2.99</v>
      </c>
      <c r="AH18" s="56">
        <f t="shared" si="14"/>
        <v>7.91</v>
      </c>
      <c r="AI18" s="59">
        <f t="shared" si="15"/>
        <v>7.93</v>
      </c>
      <c r="AJ18" s="60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</row>
    <row r="19" spans="1:56" s="15" customFormat="1">
      <c r="A19" s="13">
        <v>122202</v>
      </c>
      <c r="B19" s="16" t="s">
        <v>90</v>
      </c>
      <c r="C19" s="55">
        <f>IF(SUMIF(inLS1,$A19,'LS1'!$D:$D)=0,"",SUMIF(inLS1,$A19,'LS1'!$D:$D))</f>
        <v>9465</v>
      </c>
      <c r="D19" s="147"/>
      <c r="E19" s="55">
        <f>IF(SUMIF(inLS1,$A19,'LS1'!$E:$E)=0,"",SUMIF(inLS1,$A19,'LS1'!$E:$E))</f>
        <v>7325</v>
      </c>
      <c r="F19" s="147"/>
      <c r="G19" s="55">
        <f>IF(SUMIF(inLS1,$A19,'LS1'!$F:$F)=0,"",SUMIF(inLS1,$A19,'LS1'!$F:$F))</f>
        <v>544224</v>
      </c>
      <c r="H19" s="56">
        <f>IF(SUMIF(inLS1,$A19,'LS1'!$G:$G)+SUMIF(inLS1,$A19,'LS1'!$H:$H)=0,"",ROUND(SUMIF(inLS1,$A19,'LS1'!$G:$G)*100/(SUMIF(inLS1,$A19,'LS1'!$G:$G)+SUMIF(inLS1,$A19,'LS1'!$H:$H)),2))</f>
        <v>100</v>
      </c>
      <c r="I19" s="56">
        <f t="shared" si="2"/>
        <v>0</v>
      </c>
      <c r="J19" s="55">
        <f>IF(SUMIF(inLS1,$A19,'LS1'!$AJ:$AJ)=0,"",SUMIF(inLS1,$A19,'LS1'!$AJ:$AJ))</f>
        <v>544224</v>
      </c>
      <c r="K19" s="55">
        <f>IF(SUMIF(inLS1,$A19,'LS1'!$U:$U)=0,"",SUMIF(inLS1,$A19,'LS1'!$U:$U))</f>
        <v>549648</v>
      </c>
      <c r="L19" s="56">
        <f t="shared" si="16"/>
        <v>8.33</v>
      </c>
      <c r="M19" s="56">
        <f t="shared" si="16"/>
        <v>8.33</v>
      </c>
      <c r="N19" s="56">
        <f t="shared" si="16"/>
        <v>8.33</v>
      </c>
      <c r="O19" s="56">
        <f t="shared" si="16"/>
        <v>8.33</v>
      </c>
      <c r="P19" s="56">
        <f t="shared" si="16"/>
        <v>8.33</v>
      </c>
      <c r="Q19" s="56">
        <f t="shared" si="16"/>
        <v>8.33</v>
      </c>
      <c r="R19" s="56">
        <f t="shared" si="16"/>
        <v>8.33</v>
      </c>
      <c r="S19" s="56">
        <f t="shared" si="16"/>
        <v>8.33</v>
      </c>
      <c r="T19" s="56">
        <f t="shared" si="16"/>
        <v>8.33</v>
      </c>
      <c r="U19" s="56">
        <f t="shared" si="16"/>
        <v>8.33</v>
      </c>
      <c r="V19" s="56">
        <f t="shared" si="16"/>
        <v>8.33</v>
      </c>
      <c r="W19" s="57">
        <f t="shared" si="16"/>
        <v>8.33</v>
      </c>
      <c r="X19" s="58">
        <f t="shared" si="4"/>
        <v>8.33</v>
      </c>
      <c r="Y19" s="56">
        <f t="shared" si="5"/>
        <v>8.33</v>
      </c>
      <c r="Z19" s="56">
        <f t="shared" si="6"/>
        <v>8.33</v>
      </c>
      <c r="AA19" s="56">
        <f t="shared" si="7"/>
        <v>8.33</v>
      </c>
      <c r="AB19" s="56">
        <f t="shared" si="8"/>
        <v>8.33</v>
      </c>
      <c r="AC19" s="56">
        <f t="shared" si="9"/>
        <v>8.33</v>
      </c>
      <c r="AD19" s="56">
        <f t="shared" si="10"/>
        <v>8.33</v>
      </c>
      <c r="AE19" s="56">
        <f t="shared" si="11"/>
        <v>8.33</v>
      </c>
      <c r="AF19" s="56">
        <f t="shared" si="12"/>
        <v>8.33</v>
      </c>
      <c r="AG19" s="56">
        <f t="shared" si="13"/>
        <v>8.33</v>
      </c>
      <c r="AH19" s="56">
        <f t="shared" si="14"/>
        <v>8.33</v>
      </c>
      <c r="AI19" s="59">
        <f t="shared" si="15"/>
        <v>8.33</v>
      </c>
      <c r="AJ19" s="60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</row>
    <row r="20" spans="1:56" s="15" customFormat="1">
      <c r="A20" s="13">
        <v>122301</v>
      </c>
      <c r="B20" s="16" t="s">
        <v>92</v>
      </c>
      <c r="C20" s="55">
        <f>IF(SUMIF(inLS2,$A20,'LS2'!$D:$D)=0,"",SUMIF(inLS2,$A20,'LS2'!$D:$D))</f>
        <v>8230</v>
      </c>
      <c r="D20" s="147"/>
      <c r="E20" s="147"/>
      <c r="F20" s="147"/>
      <c r="G20" s="55">
        <f>IF(SUMIF(inLS2,$A20,'LS2'!$E:$E)=0,"",SUMIF(inLS2,$A20,'LS2'!$E:$E))</f>
        <v>603298</v>
      </c>
      <c r="H20" s="56">
        <f>IF(SUMIF(inLS2,$A20,'LS2'!$J:$J)+SUMIF(inLS2,$A20,'LS2'!$K:$K)=0,"",ROUND(SUMIF(inLS2,$A20,'LS2'!$J:$J)*100/(SUMIF(inLS2,$A20,'LS2'!$J:$J)+SUMIF(inLS2,$A20,'LS2'!$K:$K)),2))</f>
        <v>100</v>
      </c>
      <c r="I20" s="56">
        <f t="shared" ref="I20:I25" si="17">IF(SUM(C20:G20)&lt;&gt;0,100-H20,"")</f>
        <v>0</v>
      </c>
      <c r="J20" s="55">
        <f>IF(SUMIF(inLS2,$A20,'LS2'!$G:$G)=0,"",SUMIF(inLS2,$A20,'LS2'!$G:$G))</f>
        <v>122166744</v>
      </c>
      <c r="K20" s="55">
        <f>IF(SUMIF(inLS2,$A20,'LS2'!$X:$X)=0,"",SUMIF(inLS2,$A20,'LS2'!$X:$X))</f>
        <v>171033240</v>
      </c>
      <c r="L20" s="56">
        <f t="shared" ref="L20:W21" si="18">IFERROR(ROUND(INDEX(LiSt2,MATCH($A20,inLS2,0),COLUMN(L20))*100/$J20,2),"")</f>
        <v>8.33</v>
      </c>
      <c r="M20" s="56">
        <f t="shared" si="18"/>
        <v>8.33</v>
      </c>
      <c r="N20" s="56">
        <f t="shared" si="18"/>
        <v>8.33</v>
      </c>
      <c r="O20" s="56">
        <f t="shared" si="18"/>
        <v>8.33</v>
      </c>
      <c r="P20" s="56">
        <f t="shared" si="18"/>
        <v>8.33</v>
      </c>
      <c r="Q20" s="56">
        <f t="shared" si="18"/>
        <v>8.33</v>
      </c>
      <c r="R20" s="56">
        <f t="shared" si="18"/>
        <v>8.33</v>
      </c>
      <c r="S20" s="56">
        <f t="shared" si="18"/>
        <v>8.33</v>
      </c>
      <c r="T20" s="56">
        <f t="shared" si="18"/>
        <v>8.33</v>
      </c>
      <c r="U20" s="56">
        <f t="shared" si="18"/>
        <v>8.33</v>
      </c>
      <c r="V20" s="56">
        <f t="shared" si="18"/>
        <v>8.33</v>
      </c>
      <c r="W20" s="57">
        <f t="shared" si="18"/>
        <v>8.33</v>
      </c>
      <c r="X20" s="58">
        <f t="shared" ref="X20:AI20" si="19">IFERROR(ROUND(INDEX(LiSt2,MATCH($A20,inLS2,0),COLUMN(Y20))*100/$K20,2),"")</f>
        <v>8.33</v>
      </c>
      <c r="Y20" s="56">
        <f t="shared" si="19"/>
        <v>8.33</v>
      </c>
      <c r="Z20" s="56">
        <f t="shared" si="19"/>
        <v>8.33</v>
      </c>
      <c r="AA20" s="56">
        <f t="shared" si="19"/>
        <v>8.33</v>
      </c>
      <c r="AB20" s="56">
        <f t="shared" si="19"/>
        <v>8.33</v>
      </c>
      <c r="AC20" s="56">
        <f t="shared" si="19"/>
        <v>8.33</v>
      </c>
      <c r="AD20" s="56">
        <f t="shared" si="19"/>
        <v>8.33</v>
      </c>
      <c r="AE20" s="56">
        <f t="shared" si="19"/>
        <v>8.33</v>
      </c>
      <c r="AF20" s="56">
        <f t="shared" si="19"/>
        <v>8.33</v>
      </c>
      <c r="AG20" s="56">
        <f t="shared" si="19"/>
        <v>8.33</v>
      </c>
      <c r="AH20" s="56">
        <f t="shared" si="19"/>
        <v>8.33</v>
      </c>
      <c r="AI20" s="59">
        <f t="shared" si="19"/>
        <v>8.33</v>
      </c>
      <c r="AJ20" s="60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</row>
    <row r="21" spans="1:56" s="15" customFormat="1">
      <c r="A21" s="13">
        <v>122302</v>
      </c>
      <c r="B21" s="16" t="s">
        <v>93</v>
      </c>
      <c r="C21" s="55">
        <f>IF(SUMIF(inLS2,$A21,'LS2'!$D:$D)=0,"",SUMIF(inLS2,$A21,'LS2'!$D:$D))</f>
        <v>6356</v>
      </c>
      <c r="D21" s="147"/>
      <c r="E21" s="147"/>
      <c r="F21" s="147"/>
      <c r="G21" s="55">
        <f>IF(SUMIF(inLS2,$A21,'LS2'!$E:$E)=0,"",SUMIF(inLS2,$A21,'LS2'!$E:$E))</f>
        <v>336818</v>
      </c>
      <c r="H21" s="56">
        <f>IF(SUMIF(inLS2,$A21,'LS2'!$J:$J)+SUMIF(inLS2,$A21,'LS2'!$K:$K)=0,"",ROUND(SUMIF(inLS2,$A21,'LS2'!$J:$J)*100/(SUMIF(inLS2,$A21,'LS2'!$J:$J)+SUMIF(inLS2,$A21,'LS2'!$K:$K)),2))</f>
        <v>100</v>
      </c>
      <c r="I21" s="56">
        <f t="shared" si="17"/>
        <v>0</v>
      </c>
      <c r="J21" s="55">
        <f>IF(SUMIF(inLS2,$A21,'LS2'!$G:$G)=0,"",SUMIF(inLS2,$A21,'LS2'!$G:$G))</f>
        <v>49036236</v>
      </c>
      <c r="K21" s="55">
        <f>IF(SUMIF(inLS2,$A21,'LS2'!$X:$X)=0,"",SUMIF(inLS2,$A21,'LS2'!$X:$X))</f>
        <v>51487812</v>
      </c>
      <c r="L21" s="56">
        <f t="shared" si="18"/>
        <v>8.33</v>
      </c>
      <c r="M21" s="56">
        <f t="shared" si="18"/>
        <v>8.33</v>
      </c>
      <c r="N21" s="56">
        <f t="shared" si="18"/>
        <v>8.33</v>
      </c>
      <c r="O21" s="56">
        <f t="shared" si="18"/>
        <v>8.33</v>
      </c>
      <c r="P21" s="56">
        <f t="shared" si="18"/>
        <v>8.33</v>
      </c>
      <c r="Q21" s="56">
        <f t="shared" si="18"/>
        <v>8.33</v>
      </c>
      <c r="R21" s="56">
        <f t="shared" si="18"/>
        <v>8.33</v>
      </c>
      <c r="S21" s="56">
        <f t="shared" si="18"/>
        <v>8.33</v>
      </c>
      <c r="T21" s="56">
        <f t="shared" si="18"/>
        <v>8.33</v>
      </c>
      <c r="U21" s="56">
        <f t="shared" si="18"/>
        <v>8.33</v>
      </c>
      <c r="V21" s="56">
        <f t="shared" si="18"/>
        <v>8.33</v>
      </c>
      <c r="W21" s="57">
        <f t="shared" si="18"/>
        <v>8.33</v>
      </c>
      <c r="X21" s="58">
        <f t="shared" ref="X21:AI21" si="20">IFERROR(ROUND(INDEX(LiSt2,MATCH($A21,inLS2,0),COLUMN(Y21))*100/$K21,2),"")</f>
        <v>8.33</v>
      </c>
      <c r="Y21" s="56">
        <f t="shared" si="20"/>
        <v>8.33</v>
      </c>
      <c r="Z21" s="56">
        <f t="shared" si="20"/>
        <v>8.33</v>
      </c>
      <c r="AA21" s="56">
        <f t="shared" si="20"/>
        <v>8.33</v>
      </c>
      <c r="AB21" s="56">
        <f t="shared" si="20"/>
        <v>8.33</v>
      </c>
      <c r="AC21" s="56">
        <f t="shared" si="20"/>
        <v>8.33</v>
      </c>
      <c r="AD21" s="56">
        <f t="shared" si="20"/>
        <v>8.33</v>
      </c>
      <c r="AE21" s="56">
        <f t="shared" si="20"/>
        <v>8.33</v>
      </c>
      <c r="AF21" s="56">
        <f t="shared" si="20"/>
        <v>8.33</v>
      </c>
      <c r="AG21" s="56">
        <f t="shared" si="20"/>
        <v>8.33</v>
      </c>
      <c r="AH21" s="56">
        <f t="shared" si="20"/>
        <v>8.33</v>
      </c>
      <c r="AI21" s="59">
        <f t="shared" si="20"/>
        <v>8.33</v>
      </c>
      <c r="AJ21" s="60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spans="1:56" s="15" customFormat="1">
      <c r="A22" s="13">
        <v>122303</v>
      </c>
      <c r="B22" s="16" t="s">
        <v>94</v>
      </c>
      <c r="C22" s="55">
        <f>IF(SUMIF(inLS3,$A22,Milk!$D:$D)=0,"",SUMIF(inLS3,$A22,Milk!$D:$D))</f>
        <v>3741</v>
      </c>
      <c r="D22" s="147"/>
      <c r="E22" s="147"/>
      <c r="F22" s="147"/>
      <c r="G22" s="55">
        <f>IF(SUMIF(inLS3,$A22,Milk!$E:$E)=0,"",SUMIF(inLS3,$A22,Milk!$E:$E))</f>
        <v>126161</v>
      </c>
      <c r="H22" s="56">
        <f>IF(SUMIF(inLS3,$A22,Milk!$J:$J)+SUMIF(inLS3,$A22,Milk!$I:$I)=0,"",ROUND(SUMIF(inLS3,$A22,Milk!$I:$I)*100/(SUMIF(inLS3,$A22,Milk!$J:$J)+SUMIF(inLS3,$A22,Milk!$I:$I)),2))</f>
        <v>100</v>
      </c>
      <c r="I22" s="56">
        <f t="shared" si="17"/>
        <v>0</v>
      </c>
      <c r="J22" s="55">
        <f>IF(SUMIF(inLS3,$A22,Milk!$H:$H)=0,"",SUMIF(inLS3,$A22,Milk!$H:$H))</f>
        <v>253308</v>
      </c>
      <c r="K22" s="55">
        <f>IF(SUMIF(inLS3,$A22,Milk!$W:$W)=0,"",SUMIF(inLS3,$A22,Milk!$W:$W))</f>
        <v>263436</v>
      </c>
      <c r="L22" s="56">
        <f>IFERROR(ROUND(SUMIF(inLS3,$A22,Milk!K:K)*100/SUMIF(inLS3,$A22,Milk!$H:$H),2),"")</f>
        <v>8.33</v>
      </c>
      <c r="M22" s="56">
        <f>IFERROR(ROUND(SUMIF(inLS3,$A22,Milk!L:L)*100/SUMIF(inLS3,$A22,Milk!$H:$H),2),"")</f>
        <v>8.33</v>
      </c>
      <c r="N22" s="56">
        <f>IFERROR(ROUND(SUMIF(inLS3,$A22,Milk!M:M)*100/SUMIF(inLS3,$A22,Milk!$H:$H),2),"")</f>
        <v>8.33</v>
      </c>
      <c r="O22" s="56">
        <f>IFERROR(ROUND(SUMIF(inLS3,$A22,Milk!N:N)*100/SUMIF(inLS3,$A22,Milk!$H:$H),2),"")</f>
        <v>8.33</v>
      </c>
      <c r="P22" s="56">
        <f>IFERROR(ROUND(SUMIF(inLS3,$A22,Milk!O:O)*100/SUMIF(inLS3,$A22,Milk!$H:$H),2),"")</f>
        <v>8.33</v>
      </c>
      <c r="Q22" s="56">
        <f>IFERROR(ROUND(SUMIF(inLS3,$A22,Milk!P:P)*100/SUMIF(inLS3,$A22,Milk!$H:$H),2),"")</f>
        <v>8.33</v>
      </c>
      <c r="R22" s="56">
        <f>IFERROR(ROUND(SUMIF(inLS3,$A22,Milk!Q:Q)*100/SUMIF(inLS3,$A22,Milk!$H:$H),2),"")</f>
        <v>8.33</v>
      </c>
      <c r="S22" s="56">
        <f>IFERROR(ROUND(SUMIF(inLS3,$A22,Milk!R:R)*100/SUMIF(inLS3,$A22,Milk!$H:$H),2),"")</f>
        <v>8.33</v>
      </c>
      <c r="T22" s="56">
        <f>IFERROR(ROUND(SUMIF(inLS3,$A22,Milk!S:S)*100/SUMIF(inLS3,$A22,Milk!$H:$H),2),"")</f>
        <v>8.33</v>
      </c>
      <c r="U22" s="56">
        <f>IFERROR(ROUND(SUMIF(inLS3,$A22,Milk!T:T)*100/SUMIF(inLS3,$A22,Milk!$H:$H),2),"")</f>
        <v>8.33</v>
      </c>
      <c r="V22" s="56">
        <f>IFERROR(ROUND(SUMIF(inLS3,$A22,Milk!U:U)*100/SUMIF(inLS3,$A22,Milk!$H:$H),2),"")</f>
        <v>8.33</v>
      </c>
      <c r="W22" s="57">
        <f>IFERROR(ROUND(SUMIF(inLS3,$A22,Milk!V:V)*100/SUMIF(inLS3,$A22,Milk!$H:$H),2),"")</f>
        <v>8.33</v>
      </c>
      <c r="X22" s="58">
        <f>IFERROR(ROUND(SUMIF(inLS3,$A22,Milk!X:X)*100/SUMIF(inLS3,$A22,Milk!$W:$W),2),"")</f>
        <v>8.33</v>
      </c>
      <c r="Y22" s="56">
        <f>IFERROR(ROUND(SUMIF(inLS3,$A22,Milk!Y:Y)*100/SUMIF(inLS3,$A22,Milk!$W:$W),2),"")</f>
        <v>8.33</v>
      </c>
      <c r="Z22" s="56">
        <f>IFERROR(ROUND(SUMIF(inLS3,$A22,Milk!Z:Z)*100/SUMIF(inLS3,$A22,Milk!$W:$W),2),"")</f>
        <v>8.33</v>
      </c>
      <c r="AA22" s="56">
        <f>IFERROR(ROUND(SUMIF(inLS3,$A22,Milk!AA:AA)*100/SUMIF(inLS3,$A22,Milk!$W:$W),2),"")</f>
        <v>8.33</v>
      </c>
      <c r="AB22" s="56">
        <f>IFERROR(ROUND(SUMIF(inLS3,$A22,Milk!AB:AB)*100/SUMIF(inLS3,$A22,Milk!$W:$W),2),"")</f>
        <v>8.33</v>
      </c>
      <c r="AC22" s="56">
        <f>IFERROR(ROUND(SUMIF(inLS3,$A22,Milk!AC:AC)*100/SUMIF(inLS3,$A22,Milk!$W:$W),2),"")</f>
        <v>8.33</v>
      </c>
      <c r="AD22" s="56">
        <f>IFERROR(ROUND(SUMIF(inLS3,$A22,Milk!AD:AD)*100/SUMIF(inLS3,$A22,Milk!$W:$W),2),"")</f>
        <v>8.33</v>
      </c>
      <c r="AE22" s="56">
        <f>IFERROR(ROUND(SUMIF(inLS3,$A22,Milk!AE:AE)*100/SUMIF(inLS3,$A22,Milk!$W:$W),2),"")</f>
        <v>8.33</v>
      </c>
      <c r="AF22" s="56">
        <f>IFERROR(ROUND(SUMIF(inLS3,$A22,Milk!AF:AF)*100/SUMIF(inLS3,$A22,Milk!$W:$W),2),"")</f>
        <v>8.33</v>
      </c>
      <c r="AG22" s="56">
        <f>IFERROR(ROUND(SUMIF(inLS3,$A22,Milk!AG:AG)*100/SUMIF(inLS3,$A22,Milk!$W:$W),2),"")</f>
        <v>8.33</v>
      </c>
      <c r="AH22" s="56">
        <f>IFERROR(ROUND(SUMIF(inLS3,$A22,Milk!AH:AH)*100/SUMIF(inLS3,$A22,Milk!$W:$W),2),"")</f>
        <v>8.33</v>
      </c>
      <c r="AI22" s="59">
        <f>IFERROR(ROUND(SUMIF(inLS3,$A22,Milk!AI:AI)*100/SUMIF(inLS3,$A22,Milk!$W:$W),2),"")</f>
        <v>8.33</v>
      </c>
      <c r="AJ22" s="60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</row>
    <row r="23" spans="1:56" s="15" customFormat="1">
      <c r="A23" s="13">
        <v>123103</v>
      </c>
      <c r="B23" s="16" t="s">
        <v>103</v>
      </c>
      <c r="C23" s="55">
        <f>IF(SUMIF(inFish,$A23,FS!$D:$D)=0,"",SUMIF(inFish,$A23,FS!$D:$D))</f>
        <v>1</v>
      </c>
      <c r="D23" s="147"/>
      <c r="E23" s="55">
        <f>IF(SUMIF(inFish,$A23,FS!$E:$E)=0,"",SUMIF(inFish,$A23,FS!$E:$E))</f>
        <v>2.25</v>
      </c>
      <c r="F23" s="147"/>
      <c r="G23" s="147"/>
      <c r="H23" s="56">
        <f>IF(SUMIF(inFish,$A23,FS!$G:$G)+SUMIF(inFish,$A23,FS!$H:$H)=0,"",ROUND(SUMIF(inFish,$A23,FS!$G:$G)*100/(SUMIF(inFish,$A23,FS!$G:$G)+SUMIF(inFish,$A23,FS!$H:$H)),2))</f>
        <v>100</v>
      </c>
      <c r="I23" s="56">
        <f t="shared" si="17"/>
        <v>0</v>
      </c>
      <c r="J23" s="55">
        <f>IF(SUMIF(inFish,$A23,FS!$F:$F)=0,"",SUMIF(inFish,$A23,FS!$F:$F))</f>
        <v>0.17</v>
      </c>
      <c r="K23" s="55">
        <f>IF(SUMIF(inFish,$A23,FS!$U:$U)=0,"",SUMIF(inFish,$A23,FS!$U:$U))</f>
        <v>0.2</v>
      </c>
      <c r="L23" s="56">
        <f>IFERROR(ROUND(SUMIFS(FS!I:I,inFish,$A23)*100/SUMIFS(FS!$F:$F,inFish,$A23),2),"")</f>
        <v>0</v>
      </c>
      <c r="M23" s="56">
        <f>IFERROR(ROUND(SUMIFS(FS!J:J,inFish,$A23)*100/SUMIFS(FS!$F:$F,inFish,$A23),2),"")</f>
        <v>0</v>
      </c>
      <c r="N23" s="56">
        <f>IFERROR(ROUND(SUMIFS(FS!K:K,inFish,$A23)*100/SUMIFS(FS!$F:$F,inFish,$A23),2),"")</f>
        <v>0</v>
      </c>
      <c r="O23" s="56">
        <f>IFERROR(ROUND(SUMIFS(FS!L:L,inFish,$A23)*100/SUMIFS(FS!$F:$F,inFish,$A23),2),"")</f>
        <v>100</v>
      </c>
      <c r="P23" s="56">
        <f>IFERROR(ROUND(SUMIFS(FS!M:M,inFish,$A23)*100/SUMIFS(FS!$F:$F,inFish,$A23),2),"")</f>
        <v>0</v>
      </c>
      <c r="Q23" s="56">
        <f>IFERROR(ROUND(SUMIFS(FS!N:N,inFish,$A23)*100/SUMIFS(FS!$F:$F,inFish,$A23),2),"")</f>
        <v>0</v>
      </c>
      <c r="R23" s="56">
        <f>IFERROR(ROUND(SUMIFS(FS!O:O,inFish,$A23)*100/SUMIFS(FS!$F:$F,inFish,$A23),2),"")</f>
        <v>0</v>
      </c>
      <c r="S23" s="56">
        <f>IFERROR(ROUND(SUMIFS(FS!P:P,inFish,$A23)*100/SUMIFS(FS!$F:$F,inFish,$A23),2),"")</f>
        <v>0</v>
      </c>
      <c r="T23" s="56">
        <f>IFERROR(ROUND(SUMIFS(FS!Q:Q,inFish,$A23)*100/SUMIFS(FS!$F:$F,inFish,$A23),2),"")</f>
        <v>0</v>
      </c>
      <c r="U23" s="56">
        <f>IFERROR(ROUND(SUMIFS(FS!R:R,inFish,$A23)*100/SUMIFS(FS!$F:$F,inFish,$A23),2),"")</f>
        <v>0</v>
      </c>
      <c r="V23" s="56">
        <f>IFERROR(ROUND(SUMIFS(FS!S:S,inFish,$A23)*100/SUMIFS(FS!$F:$F,inFish,$A23),2),"")</f>
        <v>0</v>
      </c>
      <c r="W23" s="57">
        <f>IFERROR(ROUND(SUMIFS(FS!T:T,inFish,$A23)*100/SUMIFS(FS!$F:$F,inFish,$A23),2),"")</f>
        <v>0</v>
      </c>
      <c r="X23" s="58">
        <f>IFERROR(ROUND(SUMIFS(FS!V:V,inFish,$A23)*100/SUMIFS(FS!$U:$U,inFish,$A23),2),"")</f>
        <v>100</v>
      </c>
      <c r="Y23" s="56">
        <f>IFERROR(ROUND(SUMIFS(FS!W:W,inFish,$A23)*100/SUMIFS(FS!$U:$U,inFish,$A23),2),"")</f>
        <v>0</v>
      </c>
      <c r="Z23" s="56">
        <f>IFERROR(ROUND(SUMIFS(FS!X:X,inFish,$A23)*100/SUMIFS(FS!$U:$U,inFish,$A23),2),"")</f>
        <v>0</v>
      </c>
      <c r="AA23" s="56">
        <f>IFERROR(ROUND(SUMIFS(FS!Y:Y,inFish,$A23)*100/SUMIFS(FS!$U:$U,inFish,$A23),2),"")</f>
        <v>0</v>
      </c>
      <c r="AB23" s="56">
        <f>IFERROR(ROUND(SUMIFS(FS!Z:Z,inFish,$A23)*100/SUMIFS(FS!$U:$U,inFish,$A23),2),"")</f>
        <v>0</v>
      </c>
      <c r="AC23" s="56">
        <f>IFERROR(ROUND(SUMIFS(FS!AA:AA,inFish,$A23)*100/SUMIFS(FS!$U:$U,inFish,$A23),2),"")</f>
        <v>0</v>
      </c>
      <c r="AD23" s="56">
        <f>IFERROR(ROUND(SUMIFS(FS!AB:AB,inFish,$A23)*100/SUMIFS(FS!$U:$U,inFish,$A23),2),"")</f>
        <v>0</v>
      </c>
      <c r="AE23" s="56">
        <f>IFERROR(ROUND(SUMIFS(FS!AC:AC,inFish,$A23)*100/SUMIFS(FS!$U:$U,inFish,$A23),2),"")</f>
        <v>0</v>
      </c>
      <c r="AF23" s="56">
        <f>IFERROR(ROUND(SUMIFS(FS!AD:AD,inFish,$A23)*100/SUMIFS(FS!$U:$U,inFish,$A23),2),"")</f>
        <v>0</v>
      </c>
      <c r="AG23" s="56">
        <f>IFERROR(ROUND(SUMIFS(FS!AE:AE,inFish,$A23)*100/SUMIFS(FS!$U:$U,inFish,$A23),2),"")</f>
        <v>0</v>
      </c>
      <c r="AH23" s="56">
        <f>IFERROR(ROUND(SUMIFS(FS!AF:AF,inFish,$A23)*100/SUMIFS(FS!$U:$U,inFish,$A23),2),"")</f>
        <v>0</v>
      </c>
      <c r="AI23" s="59">
        <f>IFERROR(ROUND(SUMIFS(FS!AG:AG,inFish,$A23)*100/SUMIFS(FS!$U:$U,inFish,$A23),2),"")</f>
        <v>0</v>
      </c>
      <c r="AJ23" s="60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</row>
    <row r="24" spans="1:56" s="15" customFormat="1">
      <c r="A24" s="13">
        <v>123104</v>
      </c>
      <c r="B24" s="16" t="s">
        <v>104</v>
      </c>
      <c r="C24" s="55">
        <f>IF(SUMIF(inFish,$A24,FS!$D:$D)=0,"",SUMIF(inFish,$A24,FS!$D:$D))</f>
        <v>3533</v>
      </c>
      <c r="D24" s="147"/>
      <c r="E24" s="55">
        <f>IF(SUMIF(inFish,$A24,FS!$E:$E)=0,"",SUMIF(inFish,$A24,FS!$E:$E))</f>
        <v>3697.1349999999998</v>
      </c>
      <c r="F24" s="147"/>
      <c r="G24" s="147"/>
      <c r="H24" s="56">
        <f>IF(SUMIF(inFish,$A24,FS!$G:$G)+SUMIF(inFish,$A24,FS!$H:$H)=0,"",ROUND(SUMIF(inFish,$A24,FS!$G:$G)*100/(SUMIF(inFish,$A24,FS!$G:$G)+SUMIF(inFish,$A24,FS!$H:$H)),2))</f>
        <v>87.03</v>
      </c>
      <c r="I24" s="56">
        <f t="shared" si="17"/>
        <v>12.969999999999999</v>
      </c>
      <c r="J24" s="55">
        <f>IF(SUMIF(inFish,$A24,FS!$F:$F)=0,"",SUMIF(inFish,$A24,FS!$F:$F))</f>
        <v>2165.0500000000002</v>
      </c>
      <c r="K24" s="55">
        <f>IF(SUMIF(inFish,$A24,FS!$U:$U)=0,"",SUMIF(inFish,$A24,FS!$U:$U))</f>
        <v>2010.0509999999999</v>
      </c>
      <c r="L24" s="56">
        <f>IFERROR(ROUND(SUMIFS(FS!I:I,inFish,$A24)*100/SUMIFS(FS!$F:$F,inFish,$A24),2),"")</f>
        <v>15.82</v>
      </c>
      <c r="M24" s="56">
        <f>IFERROR(ROUND(SUMIFS(FS!J:J,inFish,$A24)*100/SUMIFS(FS!$F:$F,inFish,$A24),2),"")</f>
        <v>8.36</v>
      </c>
      <c r="N24" s="56">
        <f>IFERROR(ROUND(SUMIFS(FS!K:K,inFish,$A24)*100/SUMIFS(FS!$F:$F,inFish,$A24),2),"")</f>
        <v>6.66</v>
      </c>
      <c r="O24" s="56">
        <f>IFERROR(ROUND(SUMIFS(FS!L:L,inFish,$A24)*100/SUMIFS(FS!$F:$F,inFish,$A24),2),"")</f>
        <v>6.9</v>
      </c>
      <c r="P24" s="56">
        <f>IFERROR(ROUND(SUMIFS(FS!M:M,inFish,$A24)*100/SUMIFS(FS!$F:$F,inFish,$A24),2),"")</f>
        <v>4.63</v>
      </c>
      <c r="Q24" s="56">
        <f>IFERROR(ROUND(SUMIFS(FS!N:N,inFish,$A24)*100/SUMIFS(FS!$F:$F,inFish,$A24),2),"")</f>
        <v>3.89</v>
      </c>
      <c r="R24" s="56">
        <f>IFERROR(ROUND(SUMIFS(FS!O:O,inFish,$A24)*100/SUMIFS(FS!$F:$F,inFish,$A24),2),"")</f>
        <v>7.17</v>
      </c>
      <c r="S24" s="56">
        <f>IFERROR(ROUND(SUMIFS(FS!P:P,inFish,$A24)*100/SUMIFS(FS!$F:$F,inFish,$A24),2),"")</f>
        <v>12.83</v>
      </c>
      <c r="T24" s="56">
        <f>IFERROR(ROUND(SUMIFS(FS!Q:Q,inFish,$A24)*100/SUMIFS(FS!$F:$F,inFish,$A24),2),"")</f>
        <v>8.08</v>
      </c>
      <c r="U24" s="56">
        <f>IFERROR(ROUND(SUMIFS(FS!R:R,inFish,$A24)*100/SUMIFS(FS!$F:$F,inFish,$A24),2),"")</f>
        <v>7.91</v>
      </c>
      <c r="V24" s="56">
        <f>IFERROR(ROUND(SUMIFS(FS!S:S,inFish,$A24)*100/SUMIFS(FS!$F:$F,inFish,$A24),2),"")</f>
        <v>7.86</v>
      </c>
      <c r="W24" s="57">
        <f>IFERROR(ROUND(SUMIFS(FS!T:T,inFish,$A24)*100/SUMIFS(FS!$F:$F,inFish,$A24),2),"")</f>
        <v>9.8800000000000008</v>
      </c>
      <c r="X24" s="58">
        <f>IFERROR(ROUND(SUMIFS(FS!V:V,inFish,$A24)*100/SUMIFS(FS!$U:$U,inFish,$A24),2),"")</f>
        <v>11.78</v>
      </c>
      <c r="Y24" s="56">
        <f>IFERROR(ROUND(SUMIFS(FS!W:W,inFish,$A24)*100/SUMIFS(FS!$U:$U,inFish,$A24),2),"")</f>
        <v>9.84</v>
      </c>
      <c r="Z24" s="56">
        <f>IFERROR(ROUND(SUMIFS(FS!X:X,inFish,$A24)*100/SUMIFS(FS!$U:$U,inFish,$A24),2),"")</f>
        <v>9.98</v>
      </c>
      <c r="AA24" s="56">
        <f>IFERROR(ROUND(SUMIFS(FS!Y:Y,inFish,$A24)*100/SUMIFS(FS!$U:$U,inFish,$A24),2),"")</f>
        <v>7.93</v>
      </c>
      <c r="AB24" s="56">
        <f>IFERROR(ROUND(SUMIFS(FS!Z:Z,inFish,$A24)*100/SUMIFS(FS!$U:$U,inFish,$A24),2),"")</f>
        <v>5.9</v>
      </c>
      <c r="AC24" s="56">
        <f>IFERROR(ROUND(SUMIFS(FS!AA:AA,inFish,$A24)*100/SUMIFS(FS!$U:$U,inFish,$A24),2),"")</f>
        <v>4.41</v>
      </c>
      <c r="AD24" s="56">
        <f>IFERROR(ROUND(SUMIFS(FS!AB:AB,inFish,$A24)*100/SUMIFS(FS!$U:$U,inFish,$A24),2),"")</f>
        <v>6.61</v>
      </c>
      <c r="AE24" s="56">
        <f>IFERROR(ROUND(SUMIFS(FS!AC:AC,inFish,$A24)*100/SUMIFS(FS!$U:$U,inFish,$A24),2),"")</f>
        <v>6.89</v>
      </c>
      <c r="AF24" s="56">
        <f>IFERROR(ROUND(SUMIFS(FS!AD:AD,inFish,$A24)*100/SUMIFS(FS!$U:$U,inFish,$A24),2),"")</f>
        <v>7.82</v>
      </c>
      <c r="AG24" s="56">
        <f>IFERROR(ROUND(SUMIFS(FS!AE:AE,inFish,$A24)*100/SUMIFS(FS!$U:$U,inFish,$A24),2),"")</f>
        <v>8.76</v>
      </c>
      <c r="AH24" s="56">
        <f>IFERROR(ROUND(SUMIFS(FS!AF:AF,inFish,$A24)*100/SUMIFS(FS!$U:$U,inFish,$A24),2),"")</f>
        <v>8.49</v>
      </c>
      <c r="AI24" s="59">
        <f>IFERROR(ROUND(SUMIFS(FS!AG:AG,inFish,$A24)*100/SUMIFS(FS!$U:$U,inFish,$A24),2),"")</f>
        <v>11.6</v>
      </c>
      <c r="AJ24" s="60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</row>
    <row r="25" spans="1:56" s="15" customFormat="1">
      <c r="A25" s="13">
        <v>123105</v>
      </c>
      <c r="B25" s="16" t="s">
        <v>105</v>
      </c>
      <c r="C25" s="55">
        <f>IF(SUMIF(inFish,$A25,FS!$D:$D)=0,"",SUMIF(inFish,$A25,FS!$D:$D))</f>
        <v>8956</v>
      </c>
      <c r="D25" s="147"/>
      <c r="E25" s="55">
        <f>IF(SUMIF(inFish,$A25,FS!$E:$E)=0,"",SUMIF(inFish,$A25,FS!$E:$E))</f>
        <v>12247.655000000001</v>
      </c>
      <c r="F25" s="147"/>
      <c r="G25" s="147"/>
      <c r="H25" s="56">
        <f>IF(SUMIF(inFish,$A25,FS!$G:$G)+SUMIF(inFish,$A25,FS!$H:$H)=0,"",ROUND(SUMIF(inFish,$A25,FS!$G:$G)*100/(SUMIF(inFish,$A25,FS!$G:$G)+SUMIF(inFish,$A25,FS!$H:$H)),2))</f>
        <v>90.56</v>
      </c>
      <c r="I25" s="56">
        <f t="shared" si="17"/>
        <v>9.4399999999999977</v>
      </c>
      <c r="J25" s="55">
        <f>IF(SUMIF(inFish,$A25,FS!$F:$F)=0,"",SUMIF(inFish,$A25,FS!$F:$F))</f>
        <v>4306.5440000000008</v>
      </c>
      <c r="K25" s="55">
        <f>IF(SUMIF(inFish,$A25,FS!$U:$U)=0,"",SUMIF(inFish,$A25,FS!$U:$U))</f>
        <v>2953.7719999999999</v>
      </c>
      <c r="L25" s="56">
        <f>IFERROR(ROUND(SUMIFS(FS!I:I,inFish,$A25)*100/SUMIFS(FS!$F:$F,inFish,$A25),2),"")</f>
        <v>11.78</v>
      </c>
      <c r="M25" s="56">
        <f>IFERROR(ROUND(SUMIFS(FS!J:J,inFish,$A25)*100/SUMIFS(FS!$F:$F,inFish,$A25),2),"")</f>
        <v>9.9</v>
      </c>
      <c r="N25" s="56">
        <f>IFERROR(ROUND(SUMIFS(FS!K:K,inFish,$A25)*100/SUMIFS(FS!$F:$F,inFish,$A25),2),"")</f>
        <v>8.9499999999999993</v>
      </c>
      <c r="O25" s="56">
        <f>IFERROR(ROUND(SUMIFS(FS!L:L,inFish,$A25)*100/SUMIFS(FS!$F:$F,inFish,$A25),2),"")</f>
        <v>11.57</v>
      </c>
      <c r="P25" s="56">
        <f>IFERROR(ROUND(SUMIFS(FS!M:M,inFish,$A25)*100/SUMIFS(FS!$F:$F,inFish,$A25),2),"")</f>
        <v>7.91</v>
      </c>
      <c r="Q25" s="56">
        <f>IFERROR(ROUND(SUMIFS(FS!N:N,inFish,$A25)*100/SUMIFS(FS!$F:$F,inFish,$A25),2),"")</f>
        <v>7</v>
      </c>
      <c r="R25" s="56">
        <f>IFERROR(ROUND(SUMIFS(FS!O:O,inFish,$A25)*100/SUMIFS(FS!$F:$F,inFish,$A25),2),"")</f>
        <v>7.15</v>
      </c>
      <c r="S25" s="56">
        <f>IFERROR(ROUND(SUMIFS(FS!P:P,inFish,$A25)*100/SUMIFS(FS!$F:$F,inFish,$A25),2),"")</f>
        <v>6.48</v>
      </c>
      <c r="T25" s="56">
        <f>IFERROR(ROUND(SUMIFS(FS!Q:Q,inFish,$A25)*100/SUMIFS(FS!$F:$F,inFish,$A25),2),"")</f>
        <v>7.06</v>
      </c>
      <c r="U25" s="56">
        <f>IFERROR(ROUND(SUMIFS(FS!R:R,inFish,$A25)*100/SUMIFS(FS!$F:$F,inFish,$A25),2),"")</f>
        <v>6.5</v>
      </c>
      <c r="V25" s="56">
        <f>IFERROR(ROUND(SUMIFS(FS!S:S,inFish,$A25)*100/SUMIFS(FS!$F:$F,inFish,$A25),2),"")</f>
        <v>7.45</v>
      </c>
      <c r="W25" s="57">
        <f>IFERROR(ROUND(SUMIFS(FS!T:T,inFish,$A25)*100/SUMIFS(FS!$F:$F,inFish,$A25),2),"")</f>
        <v>8.26</v>
      </c>
      <c r="X25" s="58">
        <f>IFERROR(ROUND(SUMIFS(FS!V:V,inFish,$A25)*100/SUMIFS(FS!$U:$U,inFish,$A25),2),"")</f>
        <v>11.86</v>
      </c>
      <c r="Y25" s="56">
        <f>IFERROR(ROUND(SUMIFS(FS!W:W,inFish,$A25)*100/SUMIFS(FS!$U:$U,inFish,$A25),2),"")</f>
        <v>8.44</v>
      </c>
      <c r="Z25" s="56">
        <f>IFERROR(ROUND(SUMIFS(FS!X:X,inFish,$A25)*100/SUMIFS(FS!$U:$U,inFish,$A25),2),"")</f>
        <v>7.69</v>
      </c>
      <c r="AA25" s="56">
        <f>IFERROR(ROUND(SUMIFS(FS!Y:Y,inFish,$A25)*100/SUMIFS(FS!$U:$U,inFish,$A25),2),"")</f>
        <v>11.67</v>
      </c>
      <c r="AB25" s="56">
        <f>IFERROR(ROUND(SUMIFS(FS!Z:Z,inFish,$A25)*100/SUMIFS(FS!$U:$U,inFish,$A25),2),"")</f>
        <v>8.2899999999999991</v>
      </c>
      <c r="AC25" s="56">
        <f>IFERROR(ROUND(SUMIFS(FS!AA:AA,inFish,$A25)*100/SUMIFS(FS!$U:$U,inFish,$A25),2),"")</f>
        <v>7.2</v>
      </c>
      <c r="AD25" s="56">
        <f>IFERROR(ROUND(SUMIFS(FS!AB:AB,inFish,$A25)*100/SUMIFS(FS!$U:$U,inFish,$A25),2),"")</f>
        <v>5.77</v>
      </c>
      <c r="AE25" s="56">
        <f>IFERROR(ROUND(SUMIFS(FS!AC:AC,inFish,$A25)*100/SUMIFS(FS!$U:$U,inFish,$A25),2),"")</f>
        <v>6.49</v>
      </c>
      <c r="AF25" s="56">
        <f>IFERROR(ROUND(SUMIFS(FS!AD:AD,inFish,$A25)*100/SUMIFS(FS!$U:$U,inFish,$A25),2),"")</f>
        <v>6.79</v>
      </c>
      <c r="AG25" s="56">
        <f>IFERROR(ROUND(SUMIFS(FS!AE:AE,inFish,$A25)*100/SUMIFS(FS!$U:$U,inFish,$A25),2),"")</f>
        <v>6.75</v>
      </c>
      <c r="AH25" s="56">
        <f>IFERROR(ROUND(SUMIFS(FS!AF:AF,inFish,$A25)*100/SUMIFS(FS!$U:$U,inFish,$A25),2),"")</f>
        <v>7.8</v>
      </c>
      <c r="AI25" s="59">
        <f>IFERROR(ROUND(SUMIFS(FS!AG:AG,inFish,$A25)*100/SUMIFS(FS!$U:$U,inFish,$A25),2),"")</f>
        <v>11.24</v>
      </c>
      <c r="AJ25" s="60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</row>
    <row r="26" spans="1:56" s="15" customFormat="1" ht="15.75" customHeight="1">
      <c r="A26" s="179" t="s">
        <v>17</v>
      </c>
      <c r="B26" s="135"/>
      <c r="C26" s="67"/>
      <c r="D26" s="67"/>
      <c r="E26" s="67"/>
      <c r="F26" s="67"/>
      <c r="G26" s="67"/>
      <c r="H26" s="68"/>
      <c r="I26" s="68"/>
      <c r="J26" s="67"/>
      <c r="K26" s="67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70"/>
      <c r="Z26" s="66"/>
      <c r="AA26" s="66"/>
      <c r="AB26" s="66"/>
      <c r="AC26" s="66"/>
      <c r="AD26" s="66"/>
      <c r="AE26" s="66"/>
      <c r="AF26" s="66"/>
      <c r="AG26" s="66"/>
      <c r="AH26" s="66"/>
      <c r="AI26" s="71"/>
      <c r="AJ26" s="65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</row>
    <row r="27" spans="1:56" s="15" customFormat="1" ht="15.75" customHeight="1">
      <c r="A27" s="189">
        <v>131201</v>
      </c>
      <c r="B27" s="282" t="s">
        <v>55</v>
      </c>
      <c r="C27" s="190">
        <v>579</v>
      </c>
      <c r="D27" s="190">
        <v>3878.94</v>
      </c>
      <c r="E27" s="190">
        <v>6917.94</v>
      </c>
      <c r="F27" s="190">
        <v>3348</v>
      </c>
      <c r="G27" s="147"/>
      <c r="H27" s="191">
        <v>51</v>
      </c>
      <c r="I27" s="191">
        <v>49</v>
      </c>
      <c r="J27" s="190">
        <v>12987</v>
      </c>
      <c r="K27" s="190"/>
      <c r="L27" s="191">
        <v>5</v>
      </c>
      <c r="M27" s="191">
        <v>5</v>
      </c>
      <c r="N27" s="191"/>
      <c r="O27" s="191"/>
      <c r="P27" s="191"/>
      <c r="Q27" s="191">
        <v>20</v>
      </c>
      <c r="R27" s="191">
        <v>20</v>
      </c>
      <c r="S27" s="191">
        <v>20</v>
      </c>
      <c r="T27" s="191">
        <v>20</v>
      </c>
      <c r="U27" s="191"/>
      <c r="V27" s="191">
        <v>5</v>
      </c>
      <c r="W27" s="191">
        <v>5</v>
      </c>
      <c r="X27" s="191">
        <v>5</v>
      </c>
      <c r="Y27" s="191">
        <v>5</v>
      </c>
      <c r="Z27" s="192"/>
      <c r="AA27" s="192"/>
      <c r="AB27" s="192"/>
      <c r="AC27" s="192">
        <v>20</v>
      </c>
      <c r="AD27" s="192">
        <v>20</v>
      </c>
      <c r="AE27" s="192">
        <v>20</v>
      </c>
      <c r="AF27" s="192">
        <v>20</v>
      </c>
      <c r="AG27" s="192"/>
      <c r="AH27" s="192">
        <v>5</v>
      </c>
      <c r="AI27" s="192">
        <v>5</v>
      </c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</row>
    <row r="28" spans="1:56" s="193" customFormat="1" ht="15.75" customHeight="1">
      <c r="A28" s="189">
        <v>131201</v>
      </c>
      <c r="B28" s="282" t="s">
        <v>466</v>
      </c>
      <c r="C28" s="187">
        <v>3</v>
      </c>
      <c r="D28" s="187">
        <v>9</v>
      </c>
      <c r="E28" s="187">
        <v>9</v>
      </c>
      <c r="F28" s="187">
        <v>1000</v>
      </c>
      <c r="G28" s="147"/>
      <c r="H28" s="188"/>
      <c r="I28" s="188"/>
      <c r="J28" s="187">
        <v>9</v>
      </c>
      <c r="K28" s="187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</row>
    <row r="29" spans="1:56" s="215" customFormat="1">
      <c r="A29" s="213" t="s">
        <v>135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</row>
    <row r="30" spans="1:56" s="15" customFormat="1">
      <c r="A30" s="13">
        <v>131102</v>
      </c>
      <c r="B30" s="283" t="s">
        <v>85</v>
      </c>
      <c r="C30" s="55">
        <v>10</v>
      </c>
      <c r="D30" s="55">
        <v>13</v>
      </c>
      <c r="E30" s="55">
        <v>13</v>
      </c>
      <c r="F30" s="55">
        <v>250</v>
      </c>
      <c r="G30" s="147"/>
      <c r="H30" s="72">
        <v>100</v>
      </c>
      <c r="I30" s="72">
        <f t="shared" ref="I30:I46" si="21">IF(SUM(C30:G30)&lt;&gt;0,100-H30,"")</f>
        <v>0</v>
      </c>
      <c r="J30" s="55">
        <v>1</v>
      </c>
      <c r="K30" s="55">
        <v>1</v>
      </c>
      <c r="L30" s="56" t="str">
        <f>IFERROR(IF(ROUND(SUMPRODUCT(--(inPlnt=$A30),PL!M:M,PL!$I:$I)/SUMIFS(PL!$I:$I,inPlnt,$A30),2)=0,"",ROUND(SUMPRODUCT(--(inPlnt=$A30),PL!M:M,PL!$I:$I)/SUMIFS(PL!$I:$I,inPlnt,$A30),2)),"")</f>
        <v/>
      </c>
      <c r="M30" s="56"/>
      <c r="N30" s="56">
        <v>2.5</v>
      </c>
      <c r="O30" s="56">
        <v>47.5</v>
      </c>
      <c r="P30" s="56">
        <v>47.5</v>
      </c>
      <c r="Q30" s="56">
        <v>2.5</v>
      </c>
      <c r="R30" s="56"/>
      <c r="S30" s="56"/>
      <c r="T30" s="56"/>
      <c r="U30" s="56"/>
      <c r="V30" s="56"/>
      <c r="W30" s="57"/>
      <c r="X30" s="58" t="str">
        <f>IFERROR(IF(ROUND(SUMPRODUCT(--(inPlnt=$A30),PL!Y:Y,PL!$L:$L)/SUMIFS(PL!$L:$L,inPlnt,$A30),2)=0,"",ROUND(SUMPRODUCT(--(inPlnt=$A30),PL!Y:Y,PL!$L:$L)/SUMIFS(PL!$L:$L,inPlnt,$A30),2)),"")</f>
        <v/>
      </c>
      <c r="Y30" s="56" t="str">
        <f>IFERROR(IF(ROUND(SUMPRODUCT(--(inPlnt=$A30),PL!Z:Z,PL!$L:$L)/SUMIFS(PL!$L:$L,inPlnt,$A30),2)=0,"",ROUND(SUMPRODUCT(--(inPlnt=$A30),PL!Z:Z,PL!$L:$L)/SUMIFS(PL!$L:$L,inPlnt,$A30),2)),"")</f>
        <v/>
      </c>
      <c r="Z30" s="56">
        <v>2.5</v>
      </c>
      <c r="AA30" s="56">
        <v>47.5</v>
      </c>
      <c r="AB30" s="56">
        <v>47.5</v>
      </c>
      <c r="AC30" s="56">
        <v>2.5</v>
      </c>
      <c r="AD30" s="56"/>
      <c r="AE30" s="56"/>
      <c r="AF30" s="56"/>
      <c r="AG30" s="56"/>
      <c r="AH30" s="56"/>
      <c r="AI30" s="59"/>
      <c r="AJ30" s="58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</row>
    <row r="31" spans="1:56" s="15" customFormat="1">
      <c r="A31" s="13">
        <v>141201</v>
      </c>
      <c r="B31" s="16" t="s">
        <v>65</v>
      </c>
      <c r="C31" s="55">
        <f>IF(SUMIF(inPlnt,$A31,PL!E:E)=0,"",SUMIF(inPlnt,$A31,PL!E:E))</f>
        <v>98</v>
      </c>
      <c r="D31" s="186">
        <f>IF(SUMIF(inPlnt,$A31,PL!F:F)=0,"",SUMIF(inPlnt,$A31,PL!F:F))</f>
        <v>845.15</v>
      </c>
      <c r="E31" s="186">
        <f>IF(SUMIF(inPlnt,$A31,PL!G:G)=0,"",SUMIF(inPlnt,$A31,PL!G:G))</f>
        <v>754.15</v>
      </c>
      <c r="F31" s="186">
        <f t="shared" ref="F31:F46" si="22">IFERROR(ROUND(J31*1000/E31,0),"")</f>
        <v>1800</v>
      </c>
      <c r="G31" s="147"/>
      <c r="H31" s="72">
        <f>IFERROR(ROUND(SUMPRODUCT(--(inPlnt=$A31),PL!$I:$I,PL!$J:$J)/J31,2),"")</f>
        <v>100</v>
      </c>
      <c r="I31" s="72">
        <f t="shared" si="21"/>
        <v>0</v>
      </c>
      <c r="J31" s="186">
        <f>IF(SUMIF(inPlnt,$A31,PL!$I:$I)=0,"",SUMIF(inPlnt,$A31,PL!$I:$I))</f>
        <v>1357.1</v>
      </c>
      <c r="K31" s="55">
        <f>IF(SUMIF(inPlnt,$A31,PL!$L:$L)=0,"",SUMIF(inPlnt,$A31,PL!$L:$L))</f>
        <v>1208.0999999999999</v>
      </c>
      <c r="L31" s="56" t="str">
        <f>IFERROR(IF(ROUND(SUMPRODUCT(--(inPlnt=$A31),PL!M:M,PL!$I:$I)/SUMIFS(PL!$I:$I,inPlnt,$A31),2)=0,"",ROUND(SUMPRODUCT(--(inPlnt=$A31),PL!M:M,PL!$I:$I)/SUMIFS(PL!$I:$I,inPlnt,$A31),2)),"")</f>
        <v/>
      </c>
      <c r="M31" s="56" t="str">
        <f>IFERROR(IF(ROUND(SUMPRODUCT(--(inPlnt=$A31),PL!N:N,PL!$I:$I)/SUMIFS(PL!$I:$I,inPlnt,$A31),2)=0,"",ROUND(SUMPRODUCT(--(inPlnt=$A31),PL!N:N,PL!$I:$I)/SUMIFS(PL!$I:$I,inPlnt,$A31),2)),"")</f>
        <v/>
      </c>
      <c r="N31" s="56">
        <f>SUM(N30:Q30)</f>
        <v>100</v>
      </c>
      <c r="O31" s="56" t="str">
        <f>IFERROR(IF(ROUND(SUMPRODUCT(--(inPlnt=$A31),PL!P:P,PL!$I:$I)/SUMIFS(PL!$I:$I,inPlnt,$A31),2)=0,"",ROUND(SUMPRODUCT(--(inPlnt=$A31),PL!P:P,PL!$I:$I)/SUMIFS(PL!$I:$I,inPlnt,$A31),2)),"")</f>
        <v/>
      </c>
      <c r="P31" s="56" t="str">
        <f>IFERROR(IF(ROUND(SUMPRODUCT(--(inPlnt=$A31),PL!Q:Q,PL!$I:$I)/SUMIFS(PL!$I:$I,inPlnt,$A31),2)=0,"",ROUND(SUMPRODUCT(--(inPlnt=$A31),PL!Q:Q,PL!$I:$I)/SUMIFS(PL!$I:$I,inPlnt,$A31),2)),"")</f>
        <v/>
      </c>
      <c r="Q31" s="56" t="str">
        <f>IFERROR(IF(ROUND(SUMPRODUCT(--(inPlnt=$A31),PL!R:R,PL!$I:$I)/SUMIFS(PL!$I:$I,inPlnt,$A31),2)=0,"",ROUND(SUMPRODUCT(--(inPlnt=$A31),PL!R:R,PL!$I:$I)/SUMIFS(PL!$I:$I,inPlnt,$A31),2)),"")</f>
        <v/>
      </c>
      <c r="R31" s="56">
        <f>IFERROR(IF(ROUND(SUMPRODUCT(--(inPlnt=$A31),PL!S:S,PL!$I:$I)/SUMIFS(PL!$I:$I,inPlnt,$A31),2)=0,"",ROUND(SUMPRODUCT(--(inPlnt=$A31),PL!S:S,PL!$I:$I)/SUMIFS(PL!$I:$I,inPlnt,$A31),2)),"")</f>
        <v>25.83</v>
      </c>
      <c r="S31" s="56">
        <f>IFERROR(IF(ROUND(SUMPRODUCT(--(inPlnt=$A31),PL!T:T,PL!$I:$I)/SUMIFS(PL!$I:$I,inPlnt,$A31),2)=0,"",ROUND(SUMPRODUCT(--(inPlnt=$A31),PL!T:T,PL!$I:$I)/SUMIFS(PL!$I:$I,inPlnt,$A31),2)),"")</f>
        <v>24.17</v>
      </c>
      <c r="T31" s="56">
        <f>IFERROR(IF(ROUND(SUMPRODUCT(--(inPlnt=$A31),PL!U:U,PL!$I:$I)/SUMIFS(PL!$I:$I,inPlnt,$A31),2)=0,"",ROUND(SUMPRODUCT(--(inPlnt=$A31),PL!U:U,PL!$I:$I)/SUMIFS(PL!$I:$I,inPlnt,$A31),2)),"")</f>
        <v>10</v>
      </c>
      <c r="U31" s="56">
        <f>IFERROR(IF(ROUND(SUMPRODUCT(--(inPlnt=$A31),PL!V:V,PL!$I:$I)/SUMIFS(PL!$I:$I,inPlnt,$A31),2)=0,"",ROUND(SUMPRODUCT(--(inPlnt=$A31),PL!V:V,PL!$I:$I)/SUMIFS(PL!$I:$I,inPlnt,$A31),2)),"")</f>
        <v>6.67</v>
      </c>
      <c r="V31" s="56" t="str">
        <f>IFERROR(IF(ROUND(SUMPRODUCT(--(inPlnt=$A31),PL!W:W,PL!$I:$I)/SUMIFS(PL!$I:$I,inPlnt,$A31),2)=0,"",ROUND(SUMPRODUCT(--(inPlnt=$A31),PL!W:W,PL!$I:$I)/SUMIFS(PL!$I:$I,inPlnt,$A31),2)),"")</f>
        <v/>
      </c>
      <c r="W31" s="57" t="str">
        <f>IFERROR(IF(ROUND(SUMPRODUCT(--(inPlnt=$A31),PL!X:X,PL!$I:$I)/SUMIFS(PL!$I:$I,inPlnt,$A31),2)=0,"",ROUND(SUMPRODUCT(--(inPlnt=$A31),PL!X:X,PL!$I:$I)/SUMIFS(PL!$I:$I,inPlnt,$A31),2)),"")</f>
        <v/>
      </c>
      <c r="X31" s="58">
        <f>IFERROR(IF(ROUND(SUMPRODUCT(--(inPlnt=$A31),PL!Y:Y,PL!$L:$L)/SUMIFS(PL!$L:$L,inPlnt,$A31),2)=0,"",ROUND(SUMPRODUCT(--(inPlnt=$A31),PL!Y:Y,PL!$L:$L)/SUMIFS(PL!$L:$L,inPlnt,$A31),2)),"")</f>
        <v>16.670000000000002</v>
      </c>
      <c r="Y31" s="56">
        <f>IFERROR(IF(ROUND(SUMPRODUCT(--(inPlnt=$A31),PL!Z:Z,PL!$L:$L)/SUMIFS(PL!$L:$L,inPlnt,$A31),2)=0,"",ROUND(SUMPRODUCT(--(inPlnt=$A31),PL!Z:Z,PL!$L:$L)/SUMIFS(PL!$L:$L,inPlnt,$A31),2)),"")</f>
        <v>16.670000000000002</v>
      </c>
      <c r="Z31" s="56" t="str">
        <f>IFERROR(IF(ROUND(SUMPRODUCT(--(inPlnt=$A31),PL!AA:AA,PL!$L:$L)/SUMIFS(PL!$L:$L,inPlnt,$A31),2)=0,"",ROUND(SUMPRODUCT(--(inPlnt=$A31),PL!AA:AA,PL!$L:$L)/SUMIFS(PL!$L:$L,inPlnt,$A31),2)),"")</f>
        <v/>
      </c>
      <c r="AA31" s="56" t="str">
        <f>IFERROR(IF(ROUND(SUMPRODUCT(--(inPlnt=$A31),PL!AB:AB,PL!$L:$L)/SUMIFS(PL!$L:$L,inPlnt,$A31),2)=0,"",ROUND(SUMPRODUCT(--(inPlnt=$A31),PL!AB:AB,PL!$L:$L)/SUMIFS(PL!$L:$L,inPlnt,$A31),2)),"")</f>
        <v/>
      </c>
      <c r="AB31" s="56" t="str">
        <f>IFERROR(IF(ROUND(SUMPRODUCT(--(inPlnt=$A31),PL!AC:AC,PL!$L:$L)/SUMIFS(PL!$L:$L,inPlnt,$A31),2)=0,"",ROUND(SUMPRODUCT(--(inPlnt=$A31),PL!AC:AC,PL!$L:$L)/SUMIFS(PL!$L:$L,inPlnt,$A31),2)),"")</f>
        <v/>
      </c>
      <c r="AC31" s="56" t="str">
        <f>IFERROR(IF(ROUND(SUMPRODUCT(--(inPlnt=$A31),PL!AD:AD,PL!$L:$L)/SUMIFS(PL!$L:$L,inPlnt,$A31),2)=0,"",ROUND(SUMPRODUCT(--(inPlnt=$A31),PL!AD:AD,PL!$L:$L)/SUMIFS(PL!$L:$L,inPlnt,$A31),2)),"")</f>
        <v/>
      </c>
      <c r="AD31" s="56">
        <f>IFERROR(IF(ROUND(SUMPRODUCT(--(inPlnt=$A31),PL!AE:AE,PL!$L:$L)/SUMIFS(PL!$L:$L,inPlnt,$A31),2)=0,"",ROUND(SUMPRODUCT(--(inPlnt=$A31),PL!AE:AE,PL!$L:$L)/SUMIFS(PL!$L:$L,inPlnt,$A31),2)),"")</f>
        <v>25.83</v>
      </c>
      <c r="AE31" s="56">
        <f>IFERROR(IF(ROUND(SUMPRODUCT(--(inPlnt=$A31),PL!AF:AF,PL!$L:$L)/SUMIFS(PL!$L:$L,inPlnt,$A31),2)=0,"",ROUND(SUMPRODUCT(--(inPlnt=$A31),PL!AF:AF,PL!$L:$L)/SUMIFS(PL!$L:$L,inPlnt,$A31),2)),"")</f>
        <v>24.17</v>
      </c>
      <c r="AF31" s="56">
        <f>IFERROR(IF(ROUND(SUMPRODUCT(--(inPlnt=$A31),PL!AG:AG,PL!$L:$L)/SUMIFS(PL!$L:$L,inPlnt,$A31),2)=0,"",ROUND(SUMPRODUCT(--(inPlnt=$A31),PL!AG:AG,PL!$L:$L)/SUMIFS(PL!$L:$L,inPlnt,$A31),2)),"")</f>
        <v>10</v>
      </c>
      <c r="AG31" s="56">
        <f>IFERROR(IF(ROUND(SUMPRODUCT(--(inPlnt=$A31),PL!AH:AH,PL!$L:$L)/SUMIFS(PL!$L:$L,inPlnt,$A31),2)=0,"",ROUND(SUMPRODUCT(--(inPlnt=$A31),PL!AH:AH,PL!$L:$L)/SUMIFS(PL!$L:$L,inPlnt,$A31),2)),"")</f>
        <v>6.67</v>
      </c>
      <c r="AH31" s="56" t="str">
        <f>IFERROR(IF(ROUND(SUMPRODUCT(--(inPlnt=$A31),PL!AI:AI,PL!$L:$L)/SUMIFS(PL!$L:$L,inPlnt,$A31),2)=0,"",ROUND(SUMPRODUCT(--(inPlnt=$A31),PL!AI:AI,PL!$L:$L)/SUMIFS(PL!$L:$L,inPlnt,$A31),2)),"")</f>
        <v/>
      </c>
      <c r="AI31" s="59" t="str">
        <f>IFERROR(IF(ROUND(SUMPRODUCT(--(inPlnt=$A31),PL!AJ:AJ,PL!$L:$L)/SUMIFS(PL!$L:$L,inPlnt,$A31),2)=0,"",ROUND(SUMPRODUCT(--(inPlnt=$A31),PL!AJ:AJ,PL!$L:$L)/SUMIFS(PL!$L:$L,inPlnt,$A31),2)),"")</f>
        <v/>
      </c>
      <c r="AJ31" s="58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W31" s="184">
        <v>1775</v>
      </c>
      <c r="AX31" s="184">
        <v>1417</v>
      </c>
      <c r="AY31" s="184">
        <v>622</v>
      </c>
      <c r="AZ31" s="184">
        <v>439</v>
      </c>
      <c r="BA31" s="185">
        <f t="shared" ref="BA31:BB33" si="23">(AW31-D31)/AW31</f>
        <v>0.52385915492957746</v>
      </c>
      <c r="BB31" s="185">
        <f t="shared" si="23"/>
        <v>0.46778405081157376</v>
      </c>
      <c r="BC31" s="185">
        <f>(AY31-J31)/AY31</f>
        <v>-1.1818327974276526</v>
      </c>
      <c r="BD31" s="185">
        <f>(AZ31-F31)/AZ31</f>
        <v>-3.1002277904328017</v>
      </c>
    </row>
    <row r="32" spans="1:56" s="15" customFormat="1">
      <c r="A32" s="13">
        <v>141202</v>
      </c>
      <c r="B32" s="16" t="s">
        <v>66</v>
      </c>
      <c r="C32" s="55">
        <f>IF(SUMIF(inPlnt,$A32,PL!E:E)=0,"",SUMIF(inPlnt,$A32,PL!E:E))</f>
        <v>1036</v>
      </c>
      <c r="D32" s="55">
        <f>IF(SUMIF(inPlnt,$A32,PL!F:F)=0,"",SUMIF(inPlnt,$A32,PL!F:F))</f>
        <v>3313</v>
      </c>
      <c r="E32" s="186">
        <f>IF(SUMIF(inPlnt,$A32,PL!G:G)=0,"",SUMIF(inPlnt,$A32,PL!G:G))</f>
        <v>1303.48</v>
      </c>
      <c r="F32" s="186">
        <f t="shared" si="22"/>
        <v>1000</v>
      </c>
      <c r="G32" s="147"/>
      <c r="H32" s="72">
        <f>IFERROR(ROUND(SUMPRODUCT(--(inPlnt=$A32),PL!$I:$I,PL!$J:$J)/J32,2),"")</f>
        <v>92.86</v>
      </c>
      <c r="I32" s="72">
        <f t="shared" si="21"/>
        <v>7.1400000000000006</v>
      </c>
      <c r="J32" s="186">
        <f>IF(SUMIF(inPlnt,$A32,PL!$I:$I)=0,"",SUMIF(inPlnt,$A32,PL!$I:$I))</f>
        <v>1303.5999999999999</v>
      </c>
      <c r="K32" s="55">
        <f>IF(SUMIF(inPlnt,$A32,PL!$L:$L)=0,"",SUMIF(inPlnt,$A32,PL!$L:$L))</f>
        <v>629.6</v>
      </c>
      <c r="L32" s="56" t="str">
        <f>IFERROR(IF(ROUND(SUMPRODUCT(--(inPlnt=$A32),PL!M:M,PL!$I:$I)/SUMIFS(PL!$I:$I,inPlnt,$A32),2)=0,"",ROUND(SUMPRODUCT(--(inPlnt=$A32),PL!M:M,PL!$I:$I)/SUMIFS(PL!$I:$I,inPlnt,$A32),2)),"")</f>
        <v/>
      </c>
      <c r="M32" s="56" t="str">
        <f>IFERROR(IF(ROUND(SUMPRODUCT(--(inPlnt=$A32),PL!N:N,PL!$I:$I)/SUMIFS(PL!$I:$I,inPlnt,$A32),2)=0,"",ROUND(SUMPRODUCT(--(inPlnt=$A32),PL!N:N,PL!$I:$I)/SUMIFS(PL!$I:$I,inPlnt,$A32),2)),"")</f>
        <v/>
      </c>
      <c r="N32" s="56" t="str">
        <f>IFERROR(IF(ROUND(SUMPRODUCT(--(inPlnt=$A32),PL!O:O,PL!$I:$I)/SUMIFS(PL!$I:$I,inPlnt,$A32),2)=0,"",ROUND(SUMPRODUCT(--(inPlnt=$A32),PL!O:O,PL!$I:$I)/SUMIFS(PL!$I:$I,inPlnt,$A32),2)),"")</f>
        <v/>
      </c>
      <c r="O32" s="56" t="str">
        <f>IFERROR(IF(ROUND(SUMPRODUCT(--(inPlnt=$A32),PL!P:P,PL!$I:$I)/SUMIFS(PL!$I:$I,inPlnt,$A32),2)=0,"",ROUND(SUMPRODUCT(--(inPlnt=$A32),PL!P:P,PL!$I:$I)/SUMIFS(PL!$I:$I,inPlnt,$A32),2)),"")</f>
        <v/>
      </c>
      <c r="P32" s="56" t="str">
        <f>IFERROR(IF(ROUND(SUMPRODUCT(--(inPlnt=$A32),PL!Q:Q,PL!$I:$I)/SUMIFS(PL!$I:$I,inPlnt,$A32),2)=0,"",ROUND(SUMPRODUCT(--(inPlnt=$A32),PL!Q:Q,PL!$I:$I)/SUMIFS(PL!$I:$I,inPlnt,$A32),2)),"")</f>
        <v/>
      </c>
      <c r="Q32" s="56">
        <f>IFERROR(IF(ROUND(SUMPRODUCT(--(inPlnt=$A32),PL!R:R,PL!$I:$I)/SUMIFS(PL!$I:$I,inPlnt,$A32),2)=0,"",ROUND(SUMPRODUCT(--(inPlnt=$A32),PL!R:R,PL!$I:$I)/SUMIFS(PL!$I:$I,inPlnt,$A32),2)),"")</f>
        <v>20</v>
      </c>
      <c r="R32" s="56">
        <f>IFERROR(IF(ROUND(SUMPRODUCT(--(inPlnt=$A32),PL!S:S,PL!$I:$I)/SUMIFS(PL!$I:$I,inPlnt,$A32),2)=0,"",ROUND(SUMPRODUCT(--(inPlnt=$A32),PL!S:S,PL!$I:$I)/SUMIFS(PL!$I:$I,inPlnt,$A32),2)),"")</f>
        <v>23.75</v>
      </c>
      <c r="S32" s="56">
        <f>IFERROR(IF(ROUND(SUMPRODUCT(--(inPlnt=$A32),PL!T:T,PL!$I:$I)/SUMIFS(PL!$I:$I,inPlnt,$A32),2)=0,"",ROUND(SUMPRODUCT(--(inPlnt=$A32),PL!T:T,PL!$I:$I)/SUMIFS(PL!$I:$I,inPlnt,$A32),2)),"")</f>
        <v>20</v>
      </c>
      <c r="T32" s="56">
        <f>IFERROR(IF(ROUND(SUMPRODUCT(--(inPlnt=$A32),PL!U:U,PL!$I:$I)/SUMIFS(PL!$I:$I,inPlnt,$A32),2)=0,"",ROUND(SUMPRODUCT(--(inPlnt=$A32),PL!U:U,PL!$I:$I)/SUMIFS(PL!$I:$I,inPlnt,$A32),2)),"")</f>
        <v>20</v>
      </c>
      <c r="U32" s="56">
        <f>IFERROR(IF(ROUND(SUMPRODUCT(--(inPlnt=$A32),PL!V:V,PL!$I:$I)/SUMIFS(PL!$I:$I,inPlnt,$A32),2)=0,"",ROUND(SUMPRODUCT(--(inPlnt=$A32),PL!V:V,PL!$I:$I)/SUMIFS(PL!$I:$I,inPlnt,$A32),2)),"")</f>
        <v>16.25</v>
      </c>
      <c r="V32" s="56" t="str">
        <f>IFERROR(IF(ROUND(SUMPRODUCT(--(inPlnt=$A32),PL!W:W,PL!$I:$I)/SUMIFS(PL!$I:$I,inPlnt,$A32),2)=0,"",ROUND(SUMPRODUCT(--(inPlnt=$A32),PL!W:W,PL!$I:$I)/SUMIFS(PL!$I:$I,inPlnt,$A32),2)),"")</f>
        <v/>
      </c>
      <c r="W32" s="57" t="str">
        <f>IFERROR(IF(ROUND(SUMPRODUCT(--(inPlnt=$A32),PL!X:X,PL!$I:$I)/SUMIFS(PL!$I:$I,inPlnt,$A32),2)=0,"",ROUND(SUMPRODUCT(--(inPlnt=$A32),PL!X:X,PL!$I:$I)/SUMIFS(PL!$I:$I,inPlnt,$A32),2)),"")</f>
        <v/>
      </c>
      <c r="X32" s="58" t="str">
        <f>IFERROR(IF(ROUND(SUMPRODUCT(--(inPlnt=$A32),PL!Y:Y,PL!$L:$L)/SUMIFS(PL!$L:$L,inPlnt,$A32),2)=0,"",ROUND(SUMPRODUCT(--(inPlnt=$A32),PL!Y:Y,PL!$L:$L)/SUMIFS(PL!$L:$L,inPlnt,$A32),2)),"")</f>
        <v/>
      </c>
      <c r="Y32" s="56" t="str">
        <f>IFERROR(IF(ROUND(SUMPRODUCT(--(inPlnt=$A32),PL!Z:Z,PL!$L:$L)/SUMIFS(PL!$L:$L,inPlnt,$A32),2)=0,"",ROUND(SUMPRODUCT(--(inPlnt=$A32),PL!Z:Z,PL!$L:$L)/SUMIFS(PL!$L:$L,inPlnt,$A32),2)),"")</f>
        <v/>
      </c>
      <c r="Z32" s="56" t="str">
        <f>IFERROR(IF(ROUND(SUMPRODUCT(--(inPlnt=$A32),PL!AA:AA,PL!$L:$L)/SUMIFS(PL!$L:$L,inPlnt,$A32),2)=0,"",ROUND(SUMPRODUCT(--(inPlnt=$A32),PL!AA:AA,PL!$L:$L)/SUMIFS(PL!$L:$L,inPlnt,$A32),2)),"")</f>
        <v/>
      </c>
      <c r="AA32" s="56" t="str">
        <f>IFERROR(IF(ROUND(SUMPRODUCT(--(inPlnt=$A32),PL!AB:AB,PL!$L:$L)/SUMIFS(PL!$L:$L,inPlnt,$A32),2)=0,"",ROUND(SUMPRODUCT(--(inPlnt=$A32),PL!AB:AB,PL!$L:$L)/SUMIFS(PL!$L:$L,inPlnt,$A32),2)),"")</f>
        <v/>
      </c>
      <c r="AB32" s="56" t="str">
        <f>IFERROR(IF(ROUND(SUMPRODUCT(--(inPlnt=$A32),PL!AC:AC,PL!$L:$L)/SUMIFS(PL!$L:$L,inPlnt,$A32),2)=0,"",ROUND(SUMPRODUCT(--(inPlnt=$A32),PL!AC:AC,PL!$L:$L)/SUMIFS(PL!$L:$L,inPlnt,$A32),2)),"")</f>
        <v/>
      </c>
      <c r="AC32" s="56">
        <f>IFERROR(IF(ROUND(SUMPRODUCT(--(inPlnt=$A32),PL!AD:AD,PL!$L:$L)/SUMIFS(PL!$L:$L,inPlnt,$A32),2)=0,"",ROUND(SUMPRODUCT(--(inPlnt=$A32),PL!AD:AD,PL!$L:$L)/SUMIFS(PL!$L:$L,inPlnt,$A32),2)),"")</f>
        <v>20</v>
      </c>
      <c r="AD32" s="56">
        <f>IFERROR(IF(ROUND(SUMPRODUCT(--(inPlnt=$A32),PL!AE:AE,PL!$L:$L)/SUMIFS(PL!$L:$L,inPlnt,$A32),2)=0,"",ROUND(SUMPRODUCT(--(inPlnt=$A32),PL!AE:AE,PL!$L:$L)/SUMIFS(PL!$L:$L,inPlnt,$A32),2)),"")</f>
        <v>22.5</v>
      </c>
      <c r="AE32" s="56">
        <f>IFERROR(IF(ROUND(SUMPRODUCT(--(inPlnt=$A32),PL!AF:AF,PL!$L:$L)/SUMIFS(PL!$L:$L,inPlnt,$A32),2)=0,"",ROUND(SUMPRODUCT(--(inPlnt=$A32),PL!AF:AF,PL!$L:$L)/SUMIFS(PL!$L:$L,inPlnt,$A32),2)),"")</f>
        <v>7.5</v>
      </c>
      <c r="AF32" s="56" t="str">
        <f>IFERROR(IF(ROUND(SUMPRODUCT(--(inPlnt=$A32),PL!AG:AG,PL!$L:$L)/SUMIFS(PL!$L:$L,inPlnt,$A32),2)=0,"",ROUND(SUMPRODUCT(--(inPlnt=$A32),PL!AG:AG,PL!$L:$L)/SUMIFS(PL!$L:$L,inPlnt,$A32),2)),"")</f>
        <v/>
      </c>
      <c r="AG32" s="56" t="str">
        <f>IFERROR(IF(ROUND(SUMPRODUCT(--(inPlnt=$A32),PL!AH:AH,PL!$L:$L)/SUMIFS(PL!$L:$L,inPlnt,$A32),2)=0,"",ROUND(SUMPRODUCT(--(inPlnt=$A32),PL!AH:AH,PL!$L:$L)/SUMIFS(PL!$L:$L,inPlnt,$A32),2)),"")</f>
        <v/>
      </c>
      <c r="AH32" s="56" t="str">
        <f>IFERROR(IF(ROUND(SUMPRODUCT(--(inPlnt=$A32),PL!AI:AI,PL!$L:$L)/SUMIFS(PL!$L:$L,inPlnt,$A32),2)=0,"",ROUND(SUMPRODUCT(--(inPlnt=$A32),PL!AI:AI,PL!$L:$L)/SUMIFS(PL!$L:$L,inPlnt,$A32),2)),"")</f>
        <v/>
      </c>
      <c r="AI32" s="59" t="str">
        <f>IFERROR(IF(ROUND(SUMPRODUCT(--(inPlnt=$A32),PL!AJ:AJ,PL!$L:$L)/SUMIFS(PL!$L:$L,inPlnt,$A32),2)=0,"",ROUND(SUMPRODUCT(--(inPlnt=$A32),PL!AJ:AJ,PL!$L:$L)/SUMIFS(PL!$L:$L,inPlnt,$A32),2)),"")</f>
        <v/>
      </c>
      <c r="AJ32" s="58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W32" s="184">
        <v>3604</v>
      </c>
      <c r="AX32" s="184">
        <v>590</v>
      </c>
      <c r="AY32" s="184">
        <v>238</v>
      </c>
      <c r="AZ32" s="184">
        <v>403</v>
      </c>
      <c r="BA32" s="185">
        <f t="shared" si="23"/>
        <v>8.0743618201997783E-2</v>
      </c>
      <c r="BB32" s="185">
        <f t="shared" si="23"/>
        <v>-1.2092881355932203</v>
      </c>
      <c r="BC32" s="185">
        <f>(AY32-J32)/AY32</f>
        <v>-4.4773109243697471</v>
      </c>
      <c r="BD32" s="185">
        <f>(AZ32-F32)/AZ32</f>
        <v>-1.4813895781637718</v>
      </c>
    </row>
    <row r="33" spans="1:56" s="15" customFormat="1">
      <c r="A33" s="13">
        <v>141203</v>
      </c>
      <c r="B33" s="16" t="s">
        <v>67</v>
      </c>
      <c r="C33" s="55">
        <f>IF(SUMIF(inPlnt,$A33,PL!E:E)=0,"",SUMIF(inPlnt,$A33,PL!E:E))</f>
        <v>30</v>
      </c>
      <c r="D33" s="186">
        <f>IF(SUMIF(inPlnt,$A33,PL!F:F)=0,"",SUMIF(inPlnt,$A33,PL!F:F))</f>
        <v>121</v>
      </c>
      <c r="E33" s="186">
        <f>IF(SUMIF(inPlnt,$A33,PL!G:G)=0,"",SUMIF(inPlnt,$A33,PL!G:G))</f>
        <v>121</v>
      </c>
      <c r="F33" s="186">
        <f t="shared" si="22"/>
        <v>992</v>
      </c>
      <c r="G33" s="147"/>
      <c r="H33" s="72">
        <f>IFERROR(ROUND(SUMPRODUCT(--(inPlnt=$A33),PL!$I:$I,PL!$J:$J)/J33,2),"")</f>
        <v>100</v>
      </c>
      <c r="I33" s="72">
        <f t="shared" si="21"/>
        <v>0</v>
      </c>
      <c r="J33" s="186">
        <f>IF(SUMIF(inPlnt,$A33,PL!$I:$I)=0,"",SUMIF(inPlnt,$A33,PL!$I:$I))</f>
        <v>120</v>
      </c>
      <c r="K33" s="55">
        <f>IF(SUMIF(inPlnt,$A33,PL!$L:$L)=0,"",SUMIF(inPlnt,$A33,PL!$L:$L))</f>
        <v>114</v>
      </c>
      <c r="L33" s="56" t="str">
        <f>IFERROR(IF(ROUND(SUMPRODUCT(--(inPlnt=$A33),PL!M:M,PL!$I:$I)/SUMIFS(PL!$I:$I,inPlnt,$A33),2)=0,"",ROUND(SUMPRODUCT(--(inPlnt=$A33),PL!M:M,PL!$I:$I)/SUMIFS(PL!$I:$I,inPlnt,$A33),2)),"")</f>
        <v/>
      </c>
      <c r="M33" s="56" t="str">
        <f>IFERROR(IF(ROUND(SUMPRODUCT(--(inPlnt=$A33),PL!N:N,PL!$I:$I)/SUMIFS(PL!$I:$I,inPlnt,$A33),2)=0,"",ROUND(SUMPRODUCT(--(inPlnt=$A33),PL!N:N,PL!$I:$I)/SUMIFS(PL!$I:$I,inPlnt,$A33),2)),"")</f>
        <v/>
      </c>
      <c r="N33" s="56" t="str">
        <f>IFERROR(IF(ROUND(SUMPRODUCT(--(inPlnt=$A33),PL!O:O,PL!$I:$I)/SUMIFS(PL!$I:$I,inPlnt,$A33),2)=0,"",ROUND(SUMPRODUCT(--(inPlnt=$A33),PL!O:O,PL!$I:$I)/SUMIFS(PL!$I:$I,inPlnt,$A33),2)),"")</f>
        <v/>
      </c>
      <c r="O33" s="56" t="str">
        <f>IFERROR(IF(ROUND(SUMPRODUCT(--(inPlnt=$A33),PL!P:P,PL!$I:$I)/SUMIFS(PL!$I:$I,inPlnt,$A33),2)=0,"",ROUND(SUMPRODUCT(--(inPlnt=$A33),PL!P:P,PL!$I:$I)/SUMIFS(PL!$I:$I,inPlnt,$A33),2)),"")</f>
        <v/>
      </c>
      <c r="P33" s="56" t="str">
        <f>IFERROR(IF(ROUND(SUMPRODUCT(--(inPlnt=$A33),PL!Q:Q,PL!$I:$I)/SUMIFS(PL!$I:$I,inPlnt,$A33),2)=0,"",ROUND(SUMPRODUCT(--(inPlnt=$A33),PL!Q:Q,PL!$I:$I)/SUMIFS(PL!$I:$I,inPlnt,$A33),2)),"")</f>
        <v/>
      </c>
      <c r="Q33" s="56" t="str">
        <f>IFERROR(IF(ROUND(SUMPRODUCT(--(inPlnt=$A33),PL!R:R,PL!$I:$I)/SUMIFS(PL!$I:$I,inPlnt,$A33),2)=0,"",ROUND(SUMPRODUCT(--(inPlnt=$A33),PL!R:R,PL!$I:$I)/SUMIFS(PL!$I:$I,inPlnt,$A33),2)),"")</f>
        <v/>
      </c>
      <c r="R33" s="56" t="str">
        <f>IFERROR(IF(ROUND(SUMPRODUCT(--(inPlnt=$A33),PL!S:S,PL!$I:$I)/SUMIFS(PL!$I:$I,inPlnt,$A33),2)=0,"",ROUND(SUMPRODUCT(--(inPlnt=$A33),PL!S:S,PL!$I:$I)/SUMIFS(PL!$I:$I,inPlnt,$A33),2)),"")</f>
        <v/>
      </c>
      <c r="S33" s="56">
        <f>IFERROR(IF(ROUND(SUMPRODUCT(--(inPlnt=$A33),PL!T:T,PL!$I:$I)/SUMIFS(PL!$I:$I,inPlnt,$A33),2)=0,"",ROUND(SUMPRODUCT(--(inPlnt=$A33),PL!T:T,PL!$I:$I)/SUMIFS(PL!$I:$I,inPlnt,$A33),2)),"")</f>
        <v>100</v>
      </c>
      <c r="T33" s="56" t="str">
        <f>IFERROR(IF(ROUND(SUMPRODUCT(--(inPlnt=$A33),PL!U:U,PL!$I:$I)/SUMIFS(PL!$I:$I,inPlnt,$A33),2)=0,"",ROUND(SUMPRODUCT(--(inPlnt=$A33),PL!U:U,PL!$I:$I)/SUMIFS(PL!$I:$I,inPlnt,$A33),2)),"")</f>
        <v/>
      </c>
      <c r="U33" s="56" t="str">
        <f>IFERROR(IF(ROUND(SUMPRODUCT(--(inPlnt=$A33),PL!V:V,PL!$I:$I)/SUMIFS(PL!$I:$I,inPlnt,$A33),2)=0,"",ROUND(SUMPRODUCT(--(inPlnt=$A33),PL!V:V,PL!$I:$I)/SUMIFS(PL!$I:$I,inPlnt,$A33),2)),"")</f>
        <v/>
      </c>
      <c r="V33" s="56" t="str">
        <f>IFERROR(IF(ROUND(SUMPRODUCT(--(inPlnt=$A33),PL!W:W,PL!$I:$I)/SUMIFS(PL!$I:$I,inPlnt,$A33),2)=0,"",ROUND(SUMPRODUCT(--(inPlnt=$A33),PL!W:W,PL!$I:$I)/SUMIFS(PL!$I:$I,inPlnt,$A33),2)),"")</f>
        <v/>
      </c>
      <c r="W33" s="57" t="str">
        <f>IFERROR(IF(ROUND(SUMPRODUCT(--(inPlnt=$A33),PL!X:X,PL!$I:$I)/SUMIFS(PL!$I:$I,inPlnt,$A33),2)=0,"",ROUND(SUMPRODUCT(--(inPlnt=$A33),PL!X:X,PL!$I:$I)/SUMIFS(PL!$I:$I,inPlnt,$A33),2)),"")</f>
        <v/>
      </c>
      <c r="X33" s="58" t="str">
        <f>IFERROR(IF(ROUND(SUMPRODUCT(--(inPlnt=$A33),PL!Y:Y,PL!$L:$L)/SUMIFS(PL!$L:$L,inPlnt,$A33),2)=0,"",ROUND(SUMPRODUCT(--(inPlnt=$A33),PL!Y:Y,PL!$L:$L)/SUMIFS(PL!$L:$L,inPlnt,$A33),2)),"")</f>
        <v/>
      </c>
      <c r="Y33" s="56" t="str">
        <f>IFERROR(IF(ROUND(SUMPRODUCT(--(inPlnt=$A33),PL!Z:Z,PL!$L:$L)/SUMIFS(PL!$L:$L,inPlnt,$A33),2)=0,"",ROUND(SUMPRODUCT(--(inPlnt=$A33),PL!Z:Z,PL!$L:$L)/SUMIFS(PL!$L:$L,inPlnt,$A33),2)),"")</f>
        <v/>
      </c>
      <c r="Z33" s="56" t="str">
        <f>IFERROR(IF(ROUND(SUMPRODUCT(--(inPlnt=$A33),PL!AA:AA,PL!$L:$L)/SUMIFS(PL!$L:$L,inPlnt,$A33),2)=0,"",ROUND(SUMPRODUCT(--(inPlnt=$A33),PL!AA:AA,PL!$L:$L)/SUMIFS(PL!$L:$L,inPlnt,$A33),2)),"")</f>
        <v/>
      </c>
      <c r="AA33" s="56" t="str">
        <f>IFERROR(IF(ROUND(SUMPRODUCT(--(inPlnt=$A33),PL!AB:AB,PL!$L:$L)/SUMIFS(PL!$L:$L,inPlnt,$A33),2)=0,"",ROUND(SUMPRODUCT(--(inPlnt=$A33),PL!AB:AB,PL!$L:$L)/SUMIFS(PL!$L:$L,inPlnt,$A33),2)),"")</f>
        <v/>
      </c>
      <c r="AB33" s="56" t="str">
        <f>IFERROR(IF(ROUND(SUMPRODUCT(--(inPlnt=$A33),PL!AC:AC,PL!$L:$L)/SUMIFS(PL!$L:$L,inPlnt,$A33),2)=0,"",ROUND(SUMPRODUCT(--(inPlnt=$A33),PL!AC:AC,PL!$L:$L)/SUMIFS(PL!$L:$L,inPlnt,$A33),2)),"")</f>
        <v/>
      </c>
      <c r="AC33" s="56" t="str">
        <f>IFERROR(IF(ROUND(SUMPRODUCT(--(inPlnt=$A33),PL!AD:AD,PL!$L:$L)/SUMIFS(PL!$L:$L,inPlnt,$A33),2)=0,"",ROUND(SUMPRODUCT(--(inPlnt=$A33),PL!AD:AD,PL!$L:$L)/SUMIFS(PL!$L:$L,inPlnt,$A33),2)),"")</f>
        <v/>
      </c>
      <c r="AD33" s="56" t="str">
        <f>IFERROR(IF(ROUND(SUMPRODUCT(--(inPlnt=$A33),PL!AE:AE,PL!$L:$L)/SUMIFS(PL!$L:$L,inPlnt,$A33),2)=0,"",ROUND(SUMPRODUCT(--(inPlnt=$A33),PL!AE:AE,PL!$L:$L)/SUMIFS(PL!$L:$L,inPlnt,$A33),2)),"")</f>
        <v/>
      </c>
      <c r="AE33" s="56" t="str">
        <f>IFERROR(IF(ROUND(SUMPRODUCT(--(inPlnt=$A33),PL!AF:AF,PL!$L:$L)/SUMIFS(PL!$L:$L,inPlnt,$A33),2)=0,"",ROUND(SUMPRODUCT(--(inPlnt=$A33),PL!AF:AF,PL!$L:$L)/SUMIFS(PL!$L:$L,inPlnt,$A33),2)),"")</f>
        <v/>
      </c>
      <c r="AF33" s="56" t="str">
        <f>IFERROR(IF(ROUND(SUMPRODUCT(--(inPlnt=$A33),PL!AG:AG,PL!$L:$L)/SUMIFS(PL!$L:$L,inPlnt,$A33),2)=0,"",ROUND(SUMPRODUCT(--(inPlnt=$A33),PL!AG:AG,PL!$L:$L)/SUMIFS(PL!$L:$L,inPlnt,$A33),2)),"")</f>
        <v/>
      </c>
      <c r="AG33" s="56" t="str">
        <f>IFERROR(IF(ROUND(SUMPRODUCT(--(inPlnt=$A33),PL!AH:AH,PL!$L:$L)/SUMIFS(PL!$L:$L,inPlnt,$A33),2)=0,"",ROUND(SUMPRODUCT(--(inPlnt=$A33),PL!AH:AH,PL!$L:$L)/SUMIFS(PL!$L:$L,inPlnt,$A33),2)),"")</f>
        <v/>
      </c>
      <c r="AH33" s="56" t="str">
        <f>IFERROR(IF(ROUND(SUMPRODUCT(--(inPlnt=$A33),PL!AI:AI,PL!$L:$L)/SUMIFS(PL!$L:$L,inPlnt,$A33),2)=0,"",ROUND(SUMPRODUCT(--(inPlnt=$A33),PL!AI:AI,PL!$L:$L)/SUMIFS(PL!$L:$L,inPlnt,$A33),2)),"")</f>
        <v/>
      </c>
      <c r="AI33" s="59" t="str">
        <f>IFERROR(IF(ROUND(SUMPRODUCT(--(inPlnt=$A33),PL!AJ:AJ,PL!$L:$L)/SUMIFS(PL!$L:$L,inPlnt,$A33),2)=0,"",ROUND(SUMPRODUCT(--(inPlnt=$A33),PL!AJ:AJ,PL!$L:$L)/SUMIFS(PL!$L:$L,inPlnt,$A33),2)),"")</f>
        <v/>
      </c>
      <c r="AJ33" s="58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W33" s="184">
        <v>84</v>
      </c>
      <c r="AX33" s="184">
        <v>42</v>
      </c>
      <c r="AY33" s="184">
        <v>11</v>
      </c>
      <c r="AZ33" s="184">
        <v>262</v>
      </c>
      <c r="BA33" s="185">
        <f t="shared" si="23"/>
        <v>-0.44047619047619047</v>
      </c>
      <c r="BB33" s="185">
        <f t="shared" si="23"/>
        <v>-1.8809523809523809</v>
      </c>
      <c r="BC33" s="185">
        <f>(AY33-J33)/AY33</f>
        <v>-9.9090909090909083</v>
      </c>
      <c r="BD33" s="185">
        <f>(AZ33-F33)/AZ33</f>
        <v>-2.7862595419847329</v>
      </c>
    </row>
    <row r="34" spans="1:56" s="15" customFormat="1">
      <c r="A34" s="13">
        <v>141204</v>
      </c>
      <c r="B34" s="16" t="s">
        <v>68</v>
      </c>
      <c r="C34" s="55">
        <f>IF(SUMIF(inPlnt,$A34,PL!E:E)=0,"",SUMIF(inPlnt,$A34,PL!E:E))</f>
        <v>2</v>
      </c>
      <c r="D34" s="55">
        <f>IF(SUMIF(inPlnt,$A34,PL!F:F)=0,"",SUMIF(inPlnt,$A34,PL!F:F))</f>
        <v>3</v>
      </c>
      <c r="E34" s="55">
        <f>IF(SUMIF(inPlnt,$A34,PL!G:G)=0,"",SUMIF(inPlnt,$A34,PL!G:G))</f>
        <v>3</v>
      </c>
      <c r="F34" s="55">
        <f t="shared" si="22"/>
        <v>1000</v>
      </c>
      <c r="G34" s="147"/>
      <c r="H34" s="72">
        <f>IFERROR(ROUND(SUMPRODUCT(--(inPlnt=$A34),PL!$I:$I,PL!$J:$J)/J34,2),"")</f>
        <v>0</v>
      </c>
      <c r="I34" s="72">
        <f t="shared" si="21"/>
        <v>100</v>
      </c>
      <c r="J34" s="55">
        <f>IF(SUMIF(inPlnt,$A34,PL!$I:$I)=0,"",SUMIF(inPlnt,$A34,PL!$I:$I))</f>
        <v>3</v>
      </c>
      <c r="K34" s="55" t="str">
        <f>IF(SUMIF(inPlnt,$A34,PL!$L:$L)=0,"",SUMIF(inPlnt,$A34,PL!$L:$L))</f>
        <v/>
      </c>
      <c r="L34" s="56" t="str">
        <f>IFERROR(IF(ROUND(SUMPRODUCT(--(inPlnt=$A34),PL!M:M,PL!$I:$I)/SUMIFS(PL!$I:$I,inPlnt,$A34),2)=0,"",ROUND(SUMPRODUCT(--(inPlnt=$A34),PL!M:M,PL!$I:$I)/SUMIFS(PL!$I:$I,inPlnt,$A34),2)),"")</f>
        <v/>
      </c>
      <c r="M34" s="56" t="str">
        <f>IFERROR(IF(ROUND(SUMPRODUCT(--(inPlnt=$A34),PL!N:N,PL!$I:$I)/SUMIFS(PL!$I:$I,inPlnt,$A34),2)=0,"",ROUND(SUMPRODUCT(--(inPlnt=$A34),PL!N:N,PL!$I:$I)/SUMIFS(PL!$I:$I,inPlnt,$A34),2)),"")</f>
        <v/>
      </c>
      <c r="N34" s="56" t="str">
        <f>IFERROR(IF(ROUND(SUMPRODUCT(--(inPlnt=$A34),PL!O:O,PL!$I:$I)/SUMIFS(PL!$I:$I,inPlnt,$A34),2)=0,"",ROUND(SUMPRODUCT(--(inPlnt=$A34),PL!O:O,PL!$I:$I)/SUMIFS(PL!$I:$I,inPlnt,$A34),2)),"")</f>
        <v/>
      </c>
      <c r="O34" s="56" t="str">
        <f>IFERROR(IF(ROUND(SUMPRODUCT(--(inPlnt=$A34),PL!P:P,PL!$I:$I)/SUMIFS(PL!$I:$I,inPlnt,$A34),2)=0,"",ROUND(SUMPRODUCT(--(inPlnt=$A34),PL!P:P,PL!$I:$I)/SUMIFS(PL!$I:$I,inPlnt,$A34),2)),"")</f>
        <v/>
      </c>
      <c r="P34" s="56" t="str">
        <f>IFERROR(IF(ROUND(SUMPRODUCT(--(inPlnt=$A34),PL!Q:Q,PL!$I:$I)/SUMIFS(PL!$I:$I,inPlnt,$A34),2)=0,"",ROUND(SUMPRODUCT(--(inPlnt=$A34),PL!Q:Q,PL!$I:$I)/SUMIFS(PL!$I:$I,inPlnt,$A34),2)),"")</f>
        <v/>
      </c>
      <c r="Q34" s="56" t="str">
        <f>IFERROR(IF(ROUND(SUMPRODUCT(--(inPlnt=$A34),PL!R:R,PL!$I:$I)/SUMIFS(PL!$I:$I,inPlnt,$A34),2)=0,"",ROUND(SUMPRODUCT(--(inPlnt=$A34),PL!R:R,PL!$I:$I)/SUMIFS(PL!$I:$I,inPlnt,$A34),2)),"")</f>
        <v/>
      </c>
      <c r="R34" s="56" t="str">
        <f>IFERROR(IF(ROUND(SUMPRODUCT(--(inPlnt=$A34),PL!S:S,PL!$I:$I)/SUMIFS(PL!$I:$I,inPlnt,$A34),2)=0,"",ROUND(SUMPRODUCT(--(inPlnt=$A34),PL!S:S,PL!$I:$I)/SUMIFS(PL!$I:$I,inPlnt,$A34),2)),"")</f>
        <v/>
      </c>
      <c r="S34" s="56" t="str">
        <f>IFERROR(IF(ROUND(SUMPRODUCT(--(inPlnt=$A34),PL!T:T,PL!$I:$I)/SUMIFS(PL!$I:$I,inPlnt,$A34),2)=0,"",ROUND(SUMPRODUCT(--(inPlnt=$A34),PL!T:T,PL!$I:$I)/SUMIFS(PL!$I:$I,inPlnt,$A34),2)),"")</f>
        <v/>
      </c>
      <c r="T34" s="56" t="str">
        <f>IFERROR(IF(ROUND(SUMPRODUCT(--(inPlnt=$A34),PL!U:U,PL!$I:$I)/SUMIFS(PL!$I:$I,inPlnt,$A34),2)=0,"",ROUND(SUMPRODUCT(--(inPlnt=$A34),PL!U:U,PL!$I:$I)/SUMIFS(PL!$I:$I,inPlnt,$A34),2)),"")</f>
        <v/>
      </c>
      <c r="U34" s="56" t="str">
        <f>IFERROR(IF(ROUND(SUMPRODUCT(--(inPlnt=$A34),PL!V:V,PL!$I:$I)/SUMIFS(PL!$I:$I,inPlnt,$A34),2)=0,"",ROUND(SUMPRODUCT(--(inPlnt=$A34),PL!V:V,PL!$I:$I)/SUMIFS(PL!$I:$I,inPlnt,$A34),2)),"")</f>
        <v/>
      </c>
      <c r="V34" s="56" t="str">
        <f>IFERROR(IF(ROUND(SUMPRODUCT(--(inPlnt=$A34),PL!W:W,PL!$I:$I)/SUMIFS(PL!$I:$I,inPlnt,$A34),2)=0,"",ROUND(SUMPRODUCT(--(inPlnt=$A34),PL!W:W,PL!$I:$I)/SUMIFS(PL!$I:$I,inPlnt,$A34),2)),"")</f>
        <v/>
      </c>
      <c r="W34" s="57" t="str">
        <f>IFERROR(IF(ROUND(SUMPRODUCT(--(inPlnt=$A34),PL!X:X,PL!$I:$I)/SUMIFS(PL!$I:$I,inPlnt,$A34),2)=0,"",ROUND(SUMPRODUCT(--(inPlnt=$A34),PL!X:X,PL!$I:$I)/SUMIFS(PL!$I:$I,inPlnt,$A34),2)),"")</f>
        <v/>
      </c>
      <c r="X34" s="58" t="str">
        <f>IFERROR(IF(ROUND(SUMPRODUCT(--(inPlnt=$A34),PL!Y:Y,PL!$L:$L)/SUMIFS(PL!$L:$L,inPlnt,$A34),2)=0,"",ROUND(SUMPRODUCT(--(inPlnt=$A34),PL!Y:Y,PL!$L:$L)/SUMIFS(PL!$L:$L,inPlnt,$A34),2)),"")</f>
        <v/>
      </c>
      <c r="Y34" s="56" t="str">
        <f>IFERROR(IF(ROUND(SUMPRODUCT(--(inPlnt=$A34),PL!Z:Z,PL!$L:$L)/SUMIFS(PL!$L:$L,inPlnt,$A34),2)=0,"",ROUND(SUMPRODUCT(--(inPlnt=$A34),PL!Z:Z,PL!$L:$L)/SUMIFS(PL!$L:$L,inPlnt,$A34),2)),"")</f>
        <v/>
      </c>
      <c r="Z34" s="56" t="str">
        <f>IFERROR(IF(ROUND(SUMPRODUCT(--(inPlnt=$A34),PL!AA:AA,PL!$L:$L)/SUMIFS(PL!$L:$L,inPlnt,$A34),2)=0,"",ROUND(SUMPRODUCT(--(inPlnt=$A34),PL!AA:AA,PL!$L:$L)/SUMIFS(PL!$L:$L,inPlnt,$A34),2)),"")</f>
        <v/>
      </c>
      <c r="AA34" s="56" t="str">
        <f>IFERROR(IF(ROUND(SUMPRODUCT(--(inPlnt=$A34),PL!AB:AB,PL!$L:$L)/SUMIFS(PL!$L:$L,inPlnt,$A34),2)=0,"",ROUND(SUMPRODUCT(--(inPlnt=$A34),PL!AB:AB,PL!$L:$L)/SUMIFS(PL!$L:$L,inPlnt,$A34),2)),"")</f>
        <v/>
      </c>
      <c r="AB34" s="56" t="str">
        <f>IFERROR(IF(ROUND(SUMPRODUCT(--(inPlnt=$A34),PL!AC:AC,PL!$L:$L)/SUMIFS(PL!$L:$L,inPlnt,$A34),2)=0,"",ROUND(SUMPRODUCT(--(inPlnt=$A34),PL!AC:AC,PL!$L:$L)/SUMIFS(PL!$L:$L,inPlnt,$A34),2)),"")</f>
        <v/>
      </c>
      <c r="AC34" s="56" t="str">
        <f>IFERROR(IF(ROUND(SUMPRODUCT(--(inPlnt=$A34),PL!AD:AD,PL!$L:$L)/SUMIFS(PL!$L:$L,inPlnt,$A34),2)=0,"",ROUND(SUMPRODUCT(--(inPlnt=$A34),PL!AD:AD,PL!$L:$L)/SUMIFS(PL!$L:$L,inPlnt,$A34),2)),"")</f>
        <v/>
      </c>
      <c r="AD34" s="56" t="str">
        <f>IFERROR(IF(ROUND(SUMPRODUCT(--(inPlnt=$A34),PL!AE:AE,PL!$L:$L)/SUMIFS(PL!$L:$L,inPlnt,$A34),2)=0,"",ROUND(SUMPRODUCT(--(inPlnt=$A34),PL!AE:AE,PL!$L:$L)/SUMIFS(PL!$L:$L,inPlnt,$A34),2)),"")</f>
        <v/>
      </c>
      <c r="AE34" s="56" t="str">
        <f>IFERROR(IF(ROUND(SUMPRODUCT(--(inPlnt=$A34),PL!AF:AF,PL!$L:$L)/SUMIFS(PL!$L:$L,inPlnt,$A34),2)=0,"",ROUND(SUMPRODUCT(--(inPlnt=$A34),PL!AF:AF,PL!$L:$L)/SUMIFS(PL!$L:$L,inPlnt,$A34),2)),"")</f>
        <v/>
      </c>
      <c r="AF34" s="56" t="str">
        <f>IFERROR(IF(ROUND(SUMPRODUCT(--(inPlnt=$A34),PL!AG:AG,PL!$L:$L)/SUMIFS(PL!$L:$L,inPlnt,$A34),2)=0,"",ROUND(SUMPRODUCT(--(inPlnt=$A34),PL!AG:AG,PL!$L:$L)/SUMIFS(PL!$L:$L,inPlnt,$A34),2)),"")</f>
        <v/>
      </c>
      <c r="AG34" s="56" t="str">
        <f>IFERROR(IF(ROUND(SUMPRODUCT(--(inPlnt=$A34),PL!AH:AH,PL!$L:$L)/SUMIFS(PL!$L:$L,inPlnt,$A34),2)=0,"",ROUND(SUMPRODUCT(--(inPlnt=$A34),PL!AH:AH,PL!$L:$L)/SUMIFS(PL!$L:$L,inPlnt,$A34),2)),"")</f>
        <v/>
      </c>
      <c r="AH34" s="56" t="str">
        <f>IFERROR(IF(ROUND(SUMPRODUCT(--(inPlnt=$A34),PL!AI:AI,PL!$L:$L)/SUMIFS(PL!$L:$L,inPlnt,$A34),2)=0,"",ROUND(SUMPRODUCT(--(inPlnt=$A34),PL!AI:AI,PL!$L:$L)/SUMIFS(PL!$L:$L,inPlnt,$A34),2)),"")</f>
        <v/>
      </c>
      <c r="AI34" s="59" t="str">
        <f>IFERROR(IF(ROUND(SUMPRODUCT(--(inPlnt=$A34),PL!AJ:AJ,PL!$L:$L)/SUMIFS(PL!$L:$L,inPlnt,$A34),2)=0,"",ROUND(SUMPRODUCT(--(inPlnt=$A34),PL!AJ:AJ,PL!$L:$L)/SUMIFS(PL!$L:$L,inPlnt,$A34),2)),"")</f>
        <v/>
      </c>
      <c r="AJ34" s="58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BA34" s="185"/>
      <c r="BB34" s="185"/>
      <c r="BC34" s="185"/>
      <c r="BD34" s="185"/>
    </row>
    <row r="35" spans="1:56" s="15" customFormat="1">
      <c r="A35" s="13">
        <v>141205</v>
      </c>
      <c r="B35" s="16" t="s">
        <v>69</v>
      </c>
      <c r="C35" s="55">
        <f>IF(SUMIF(inPlnt,$A35,PL!E:E)=0,"",SUMIF(inPlnt,$A35,PL!E:E))</f>
        <v>6</v>
      </c>
      <c r="D35" s="186">
        <f>IF(SUMIF(inPlnt,$A35,PL!F:F)=0,"",SUMIF(inPlnt,$A35,PL!F:F))</f>
        <v>120</v>
      </c>
      <c r="E35" s="186">
        <f>IF(SUMIF(inPlnt,$A35,PL!G:G)=0,"",SUMIF(inPlnt,$A35,PL!G:G))</f>
        <v>90</v>
      </c>
      <c r="F35" s="186">
        <f t="shared" si="22"/>
        <v>600</v>
      </c>
      <c r="G35" s="147"/>
      <c r="H35" s="72">
        <f>IFERROR(ROUND(SUMPRODUCT(--(inPlnt=$A35),PL!$I:$I,PL!$J:$J)/J35,2),"")</f>
        <v>65</v>
      </c>
      <c r="I35" s="72">
        <f t="shared" si="21"/>
        <v>35</v>
      </c>
      <c r="J35" s="186">
        <f>IF(SUMIF(inPlnt,$A35,PL!$I:$I)=0,"",SUMIF(inPlnt,$A35,PL!$I:$I))</f>
        <v>54</v>
      </c>
      <c r="K35" s="55" t="str">
        <f>IF(SUMIF(inPlnt,$A35,PL!$L:$L)=0,"",SUMIF(inPlnt,$A35,PL!$L:$L))</f>
        <v/>
      </c>
      <c r="L35" s="56" t="str">
        <f>IFERROR(IF(ROUND(SUMPRODUCT(--(inPlnt=$A35),PL!M:M,PL!$I:$I)/SUMIFS(PL!$I:$I,inPlnt,$A35),2)=0,"",ROUND(SUMPRODUCT(--(inPlnt=$A35),PL!M:M,PL!$I:$I)/SUMIFS(PL!$I:$I,inPlnt,$A35),2)),"")</f>
        <v/>
      </c>
      <c r="M35" s="56" t="str">
        <f>IFERROR(IF(ROUND(SUMPRODUCT(--(inPlnt=$A35),PL!N:N,PL!$I:$I)/SUMIFS(PL!$I:$I,inPlnt,$A35),2)=0,"",ROUND(SUMPRODUCT(--(inPlnt=$A35),PL!N:N,PL!$I:$I)/SUMIFS(PL!$I:$I,inPlnt,$A35),2)),"")</f>
        <v/>
      </c>
      <c r="N35" s="56" t="str">
        <f>IFERROR(IF(ROUND(SUMPRODUCT(--(inPlnt=$A35),PL!O:O,PL!$I:$I)/SUMIFS(PL!$I:$I,inPlnt,$A35),2)=0,"",ROUND(SUMPRODUCT(--(inPlnt=$A35),PL!O:O,PL!$I:$I)/SUMIFS(PL!$I:$I,inPlnt,$A35),2)),"")</f>
        <v/>
      </c>
      <c r="O35" s="56" t="str">
        <f>IFERROR(IF(ROUND(SUMPRODUCT(--(inPlnt=$A35),PL!P:P,PL!$I:$I)/SUMIFS(PL!$I:$I,inPlnt,$A35),2)=0,"",ROUND(SUMPRODUCT(--(inPlnt=$A35),PL!P:P,PL!$I:$I)/SUMIFS(PL!$I:$I,inPlnt,$A35),2)),"")</f>
        <v/>
      </c>
      <c r="P35" s="56" t="str">
        <f>IFERROR(IF(ROUND(SUMPRODUCT(--(inPlnt=$A35),PL!Q:Q,PL!$I:$I)/SUMIFS(PL!$I:$I,inPlnt,$A35),2)=0,"",ROUND(SUMPRODUCT(--(inPlnt=$A35),PL!Q:Q,PL!$I:$I)/SUMIFS(PL!$I:$I,inPlnt,$A35),2)),"")</f>
        <v/>
      </c>
      <c r="Q35" s="56">
        <f>IFERROR(IF(ROUND(SUMPRODUCT(--(inPlnt=$A35),PL!R:R,PL!$I:$I)/SUMIFS(PL!$I:$I,inPlnt,$A35),2)=0,"",ROUND(SUMPRODUCT(--(inPlnt=$A35),PL!R:R,PL!$I:$I)/SUMIFS(PL!$I:$I,inPlnt,$A35),2)),"")</f>
        <v>20</v>
      </c>
      <c r="R35" s="56">
        <f>IFERROR(IF(ROUND(SUMPRODUCT(--(inPlnt=$A35),PL!S:S,PL!$I:$I)/SUMIFS(PL!$I:$I,inPlnt,$A35),2)=0,"",ROUND(SUMPRODUCT(--(inPlnt=$A35),PL!S:S,PL!$I:$I)/SUMIFS(PL!$I:$I,inPlnt,$A35),2)),"")</f>
        <v>50</v>
      </c>
      <c r="S35" s="56">
        <f>IFERROR(IF(ROUND(SUMPRODUCT(--(inPlnt=$A35),PL!T:T,PL!$I:$I)/SUMIFS(PL!$I:$I,inPlnt,$A35),2)=0,"",ROUND(SUMPRODUCT(--(inPlnt=$A35),PL!T:T,PL!$I:$I)/SUMIFS(PL!$I:$I,inPlnt,$A35),2)),"")</f>
        <v>30</v>
      </c>
      <c r="T35" s="56" t="str">
        <f>IFERROR(IF(ROUND(SUMPRODUCT(--(inPlnt=$A35),PL!U:U,PL!$I:$I)/SUMIFS(PL!$I:$I,inPlnt,$A35),2)=0,"",ROUND(SUMPRODUCT(--(inPlnt=$A35),PL!U:U,PL!$I:$I)/SUMIFS(PL!$I:$I,inPlnt,$A35),2)),"")</f>
        <v/>
      </c>
      <c r="U35" s="56" t="str">
        <f>IFERROR(IF(ROUND(SUMPRODUCT(--(inPlnt=$A35),PL!V:V,PL!$I:$I)/SUMIFS(PL!$I:$I,inPlnt,$A35),2)=0,"",ROUND(SUMPRODUCT(--(inPlnt=$A35),PL!V:V,PL!$I:$I)/SUMIFS(PL!$I:$I,inPlnt,$A35),2)),"")</f>
        <v/>
      </c>
      <c r="V35" s="56" t="str">
        <f>IFERROR(IF(ROUND(SUMPRODUCT(--(inPlnt=$A35),PL!W:W,PL!$I:$I)/SUMIFS(PL!$I:$I,inPlnt,$A35),2)=0,"",ROUND(SUMPRODUCT(--(inPlnt=$A35),PL!W:W,PL!$I:$I)/SUMIFS(PL!$I:$I,inPlnt,$A35),2)),"")</f>
        <v/>
      </c>
      <c r="W35" s="57" t="str">
        <f>IFERROR(IF(ROUND(SUMPRODUCT(--(inPlnt=$A35),PL!X:X,PL!$I:$I)/SUMIFS(PL!$I:$I,inPlnt,$A35),2)=0,"",ROUND(SUMPRODUCT(--(inPlnt=$A35),PL!X:X,PL!$I:$I)/SUMIFS(PL!$I:$I,inPlnt,$A35),2)),"")</f>
        <v/>
      </c>
      <c r="X35" s="58" t="str">
        <f>IFERROR(IF(ROUND(SUMPRODUCT(--(inPlnt=$A35),PL!Y:Y,PL!$L:$L)/SUMIFS(PL!$L:$L,inPlnt,$A35),2)=0,"",ROUND(SUMPRODUCT(--(inPlnt=$A35),PL!Y:Y,PL!$L:$L)/SUMIFS(PL!$L:$L,inPlnt,$A35),2)),"")</f>
        <v/>
      </c>
      <c r="Y35" s="56" t="str">
        <f>IFERROR(IF(ROUND(SUMPRODUCT(--(inPlnt=$A35),PL!Z:Z,PL!$L:$L)/SUMIFS(PL!$L:$L,inPlnt,$A35),2)=0,"",ROUND(SUMPRODUCT(--(inPlnt=$A35),PL!Z:Z,PL!$L:$L)/SUMIFS(PL!$L:$L,inPlnt,$A35),2)),"")</f>
        <v/>
      </c>
      <c r="Z35" s="56" t="str">
        <f>IFERROR(IF(ROUND(SUMPRODUCT(--(inPlnt=$A35),PL!AA:AA,PL!$L:$L)/SUMIFS(PL!$L:$L,inPlnt,$A35),2)=0,"",ROUND(SUMPRODUCT(--(inPlnt=$A35),PL!AA:AA,PL!$L:$L)/SUMIFS(PL!$L:$L,inPlnt,$A35),2)),"")</f>
        <v/>
      </c>
      <c r="AA35" s="56" t="str">
        <f>IFERROR(IF(ROUND(SUMPRODUCT(--(inPlnt=$A35),PL!AB:AB,PL!$L:$L)/SUMIFS(PL!$L:$L,inPlnt,$A35),2)=0,"",ROUND(SUMPRODUCT(--(inPlnt=$A35),PL!AB:AB,PL!$L:$L)/SUMIFS(PL!$L:$L,inPlnt,$A35),2)),"")</f>
        <v/>
      </c>
      <c r="AB35" s="56" t="str">
        <f>IFERROR(IF(ROUND(SUMPRODUCT(--(inPlnt=$A35),PL!AC:AC,PL!$L:$L)/SUMIFS(PL!$L:$L,inPlnt,$A35),2)=0,"",ROUND(SUMPRODUCT(--(inPlnt=$A35),PL!AC:AC,PL!$L:$L)/SUMIFS(PL!$L:$L,inPlnt,$A35),2)),"")</f>
        <v/>
      </c>
      <c r="AC35" s="56" t="str">
        <f>IFERROR(IF(ROUND(SUMPRODUCT(--(inPlnt=$A35),PL!AD:AD,PL!$L:$L)/SUMIFS(PL!$L:$L,inPlnt,$A35),2)=0,"",ROUND(SUMPRODUCT(--(inPlnt=$A35),PL!AD:AD,PL!$L:$L)/SUMIFS(PL!$L:$L,inPlnt,$A35),2)),"")</f>
        <v/>
      </c>
      <c r="AD35" s="56" t="str">
        <f>IFERROR(IF(ROUND(SUMPRODUCT(--(inPlnt=$A35),PL!AE:AE,PL!$L:$L)/SUMIFS(PL!$L:$L,inPlnt,$A35),2)=0,"",ROUND(SUMPRODUCT(--(inPlnt=$A35),PL!AE:AE,PL!$L:$L)/SUMIFS(PL!$L:$L,inPlnt,$A35),2)),"")</f>
        <v/>
      </c>
      <c r="AE35" s="56" t="str">
        <f>IFERROR(IF(ROUND(SUMPRODUCT(--(inPlnt=$A35),PL!AF:AF,PL!$L:$L)/SUMIFS(PL!$L:$L,inPlnt,$A35),2)=0,"",ROUND(SUMPRODUCT(--(inPlnt=$A35),PL!AF:AF,PL!$L:$L)/SUMIFS(PL!$L:$L,inPlnt,$A35),2)),"")</f>
        <v/>
      </c>
      <c r="AF35" s="56" t="str">
        <f>IFERROR(IF(ROUND(SUMPRODUCT(--(inPlnt=$A35),PL!AG:AG,PL!$L:$L)/SUMIFS(PL!$L:$L,inPlnt,$A35),2)=0,"",ROUND(SUMPRODUCT(--(inPlnt=$A35),PL!AG:AG,PL!$L:$L)/SUMIFS(PL!$L:$L,inPlnt,$A35),2)),"")</f>
        <v/>
      </c>
      <c r="AG35" s="56" t="str">
        <f>IFERROR(IF(ROUND(SUMPRODUCT(--(inPlnt=$A35),PL!AH:AH,PL!$L:$L)/SUMIFS(PL!$L:$L,inPlnt,$A35),2)=0,"",ROUND(SUMPRODUCT(--(inPlnt=$A35),PL!AH:AH,PL!$L:$L)/SUMIFS(PL!$L:$L,inPlnt,$A35),2)),"")</f>
        <v/>
      </c>
      <c r="AH35" s="56" t="str">
        <f>IFERROR(IF(ROUND(SUMPRODUCT(--(inPlnt=$A35),PL!AI:AI,PL!$L:$L)/SUMIFS(PL!$L:$L,inPlnt,$A35),2)=0,"",ROUND(SUMPRODUCT(--(inPlnt=$A35),PL!AI:AI,PL!$L:$L)/SUMIFS(PL!$L:$L,inPlnt,$A35),2)),"")</f>
        <v/>
      </c>
      <c r="AI35" s="59" t="str">
        <f>IFERROR(IF(ROUND(SUMPRODUCT(--(inPlnt=$A35),PL!AJ:AJ,PL!$L:$L)/SUMIFS(PL!$L:$L,inPlnt,$A35),2)=0,"",ROUND(SUMPRODUCT(--(inPlnt=$A35),PL!AJ:AJ,PL!$L:$L)/SUMIFS(PL!$L:$L,inPlnt,$A35),2)),"")</f>
        <v/>
      </c>
      <c r="AJ35" s="58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W35" s="15">
        <v>311</v>
      </c>
      <c r="AX35" s="15">
        <v>307</v>
      </c>
      <c r="AY35" s="15">
        <v>18</v>
      </c>
      <c r="AZ35" s="15">
        <v>59</v>
      </c>
      <c r="BA35" s="185">
        <f>(AW35-D35)/AW35</f>
        <v>0.61414790996784563</v>
      </c>
      <c r="BB35" s="185">
        <f>(AX35-E35)/AX35</f>
        <v>0.70684039087947881</v>
      </c>
      <c r="BC35" s="185">
        <f>(AY35-J35)/AY35</f>
        <v>-2</v>
      </c>
      <c r="BD35" s="185">
        <f>(AZ35-F35)/AZ35</f>
        <v>-9.1694915254237284</v>
      </c>
    </row>
    <row r="36" spans="1:56" s="15" customFormat="1">
      <c r="A36" s="13">
        <v>141206</v>
      </c>
      <c r="B36" s="16" t="s">
        <v>70</v>
      </c>
      <c r="C36" s="55">
        <f>IF(SUMIF(inPlnt,$A36,PL!E:E)=0,"",SUMIF(inPlnt,$A36,PL!E:E))</f>
        <v>10</v>
      </c>
      <c r="D36" s="55">
        <f>IF(SUMIF(inPlnt,$A36,PL!F:F)=0,"",SUMIF(inPlnt,$A36,PL!F:F))</f>
        <v>68</v>
      </c>
      <c r="E36" s="55">
        <f>IF(SUMIF(inPlnt,$A36,PL!G:G)=0,"",SUMIF(inPlnt,$A36,PL!G:G))</f>
        <v>68</v>
      </c>
      <c r="F36" s="55">
        <f t="shared" si="22"/>
        <v>1000</v>
      </c>
      <c r="G36" s="147"/>
      <c r="H36" s="72">
        <f>IFERROR(ROUND(SUMPRODUCT(--(inPlnt=$A36),PL!$I:$I,PL!$J:$J)/J36,2),"")</f>
        <v>100</v>
      </c>
      <c r="I36" s="72">
        <f t="shared" si="21"/>
        <v>0</v>
      </c>
      <c r="J36" s="55">
        <f>IF(SUMIF(inPlnt,$A36,PL!$I:$I)=0,"",SUMIF(inPlnt,$A36,PL!$I:$I))</f>
        <v>68</v>
      </c>
      <c r="K36" s="55">
        <f>IF(SUMIF(inPlnt,$A36,PL!$L:$L)=0,"",SUMIF(inPlnt,$A36,PL!$L:$L))</f>
        <v>68</v>
      </c>
      <c r="L36" s="56" t="str">
        <f>IFERROR(IF(ROUND(SUMPRODUCT(--(inPlnt=$A36),PL!M:M,PL!$I:$I)/SUMIFS(PL!$I:$I,inPlnt,$A36),2)=0,"",ROUND(SUMPRODUCT(--(inPlnt=$A36),PL!M:M,PL!$I:$I)/SUMIFS(PL!$I:$I,inPlnt,$A36),2)),"")</f>
        <v/>
      </c>
      <c r="M36" s="56" t="str">
        <f>IFERROR(IF(ROUND(SUMPRODUCT(--(inPlnt=$A36),PL!N:N,PL!$I:$I)/SUMIFS(PL!$I:$I,inPlnt,$A36),2)=0,"",ROUND(SUMPRODUCT(--(inPlnt=$A36),PL!N:N,PL!$I:$I)/SUMIFS(PL!$I:$I,inPlnt,$A36),2)),"")</f>
        <v/>
      </c>
      <c r="N36" s="56" t="str">
        <f>IFERROR(IF(ROUND(SUMPRODUCT(--(inPlnt=$A36),PL!O:O,PL!$I:$I)/SUMIFS(PL!$I:$I,inPlnt,$A36),2)=0,"",ROUND(SUMPRODUCT(--(inPlnt=$A36),PL!O:O,PL!$I:$I)/SUMIFS(PL!$I:$I,inPlnt,$A36),2)),"")</f>
        <v/>
      </c>
      <c r="O36" s="56" t="str">
        <f>IFERROR(IF(ROUND(SUMPRODUCT(--(inPlnt=$A36),PL!P:P,PL!$I:$I)/SUMIFS(PL!$I:$I,inPlnt,$A36),2)=0,"",ROUND(SUMPRODUCT(--(inPlnt=$A36),PL!P:P,PL!$I:$I)/SUMIFS(PL!$I:$I,inPlnt,$A36),2)),"")</f>
        <v/>
      </c>
      <c r="P36" s="56" t="str">
        <f>IFERROR(IF(ROUND(SUMPRODUCT(--(inPlnt=$A36),PL!Q:Q,PL!$I:$I)/SUMIFS(PL!$I:$I,inPlnt,$A36),2)=0,"",ROUND(SUMPRODUCT(--(inPlnt=$A36),PL!Q:Q,PL!$I:$I)/SUMIFS(PL!$I:$I,inPlnt,$A36),2)),"")</f>
        <v/>
      </c>
      <c r="Q36" s="56" t="str">
        <f>IFERROR(IF(ROUND(SUMPRODUCT(--(inPlnt=$A36),PL!R:R,PL!$I:$I)/SUMIFS(PL!$I:$I,inPlnt,$A36),2)=0,"",ROUND(SUMPRODUCT(--(inPlnt=$A36),PL!R:R,PL!$I:$I)/SUMIFS(PL!$I:$I,inPlnt,$A36),2)),"")</f>
        <v/>
      </c>
      <c r="R36" s="56" t="str">
        <f>IFERROR(IF(ROUND(SUMPRODUCT(--(inPlnt=$A36),PL!S:S,PL!$I:$I)/SUMIFS(PL!$I:$I,inPlnt,$A36),2)=0,"",ROUND(SUMPRODUCT(--(inPlnt=$A36),PL!S:S,PL!$I:$I)/SUMIFS(PL!$I:$I,inPlnt,$A36),2)),"")</f>
        <v/>
      </c>
      <c r="S36" s="56" t="str">
        <f>IFERROR(IF(ROUND(SUMPRODUCT(--(inPlnt=$A36),PL!T:T,PL!$I:$I)/SUMIFS(PL!$I:$I,inPlnt,$A36),2)=0,"",ROUND(SUMPRODUCT(--(inPlnt=$A36),PL!T:T,PL!$I:$I)/SUMIFS(PL!$I:$I,inPlnt,$A36),2)),"")</f>
        <v/>
      </c>
      <c r="T36" s="56" t="str">
        <f>IFERROR(IF(ROUND(SUMPRODUCT(--(inPlnt=$A36),PL!U:U,PL!$I:$I)/SUMIFS(PL!$I:$I,inPlnt,$A36),2)=0,"",ROUND(SUMPRODUCT(--(inPlnt=$A36),PL!U:U,PL!$I:$I)/SUMIFS(PL!$I:$I,inPlnt,$A36),2)),"")</f>
        <v/>
      </c>
      <c r="U36" s="56">
        <f>IFERROR(IF(ROUND(SUMPRODUCT(--(inPlnt=$A36),PL!V:V,PL!$I:$I)/SUMIFS(PL!$I:$I,inPlnt,$A36),2)=0,"",ROUND(SUMPRODUCT(--(inPlnt=$A36),PL!V:V,PL!$I:$I)/SUMIFS(PL!$I:$I,inPlnt,$A36),2)),"")</f>
        <v>100</v>
      </c>
      <c r="V36" s="56" t="str">
        <f>IFERROR(IF(ROUND(SUMPRODUCT(--(inPlnt=$A36),PL!W:W,PL!$I:$I)/SUMIFS(PL!$I:$I,inPlnt,$A36),2)=0,"",ROUND(SUMPRODUCT(--(inPlnt=$A36),PL!W:W,PL!$I:$I)/SUMIFS(PL!$I:$I,inPlnt,$A36),2)),"")</f>
        <v/>
      </c>
      <c r="W36" s="57" t="str">
        <f>IFERROR(IF(ROUND(SUMPRODUCT(--(inPlnt=$A36),PL!X:X,PL!$I:$I)/SUMIFS(PL!$I:$I,inPlnt,$A36),2)=0,"",ROUND(SUMPRODUCT(--(inPlnt=$A36),PL!X:X,PL!$I:$I)/SUMIFS(PL!$I:$I,inPlnt,$A36),2)),"")</f>
        <v/>
      </c>
      <c r="X36" s="58" t="str">
        <f>IFERROR(IF(ROUND(SUMPRODUCT(--(inPlnt=$A36),PL!Y:Y,PL!$L:$L)/SUMIFS(PL!$L:$L,inPlnt,$A36),2)=0,"",ROUND(SUMPRODUCT(--(inPlnt=$A36),PL!Y:Y,PL!$L:$L)/SUMIFS(PL!$L:$L,inPlnt,$A36),2)),"")</f>
        <v/>
      </c>
      <c r="Y36" s="56" t="str">
        <f>IFERROR(IF(ROUND(SUMPRODUCT(--(inPlnt=$A36),PL!Z:Z,PL!$L:$L)/SUMIFS(PL!$L:$L,inPlnt,$A36),2)=0,"",ROUND(SUMPRODUCT(--(inPlnt=$A36),PL!Z:Z,PL!$L:$L)/SUMIFS(PL!$L:$L,inPlnt,$A36),2)),"")</f>
        <v/>
      </c>
      <c r="Z36" s="56" t="str">
        <f>IFERROR(IF(ROUND(SUMPRODUCT(--(inPlnt=$A36),PL!AA:AA,PL!$L:$L)/SUMIFS(PL!$L:$L,inPlnt,$A36),2)=0,"",ROUND(SUMPRODUCT(--(inPlnt=$A36),PL!AA:AA,PL!$L:$L)/SUMIFS(PL!$L:$L,inPlnt,$A36),2)),"")</f>
        <v/>
      </c>
      <c r="AA36" s="56" t="str">
        <f>IFERROR(IF(ROUND(SUMPRODUCT(--(inPlnt=$A36),PL!AB:AB,PL!$L:$L)/SUMIFS(PL!$L:$L,inPlnt,$A36),2)=0,"",ROUND(SUMPRODUCT(--(inPlnt=$A36),PL!AB:AB,PL!$L:$L)/SUMIFS(PL!$L:$L,inPlnt,$A36),2)),"")</f>
        <v/>
      </c>
      <c r="AB36" s="56" t="str">
        <f>IFERROR(IF(ROUND(SUMPRODUCT(--(inPlnt=$A36),PL!AC:AC,PL!$L:$L)/SUMIFS(PL!$L:$L,inPlnt,$A36),2)=0,"",ROUND(SUMPRODUCT(--(inPlnt=$A36),PL!AC:AC,PL!$L:$L)/SUMIFS(PL!$L:$L,inPlnt,$A36),2)),"")</f>
        <v/>
      </c>
      <c r="AC36" s="56" t="str">
        <f>IFERROR(IF(ROUND(SUMPRODUCT(--(inPlnt=$A36),PL!AD:AD,PL!$L:$L)/SUMIFS(PL!$L:$L,inPlnt,$A36),2)=0,"",ROUND(SUMPRODUCT(--(inPlnt=$A36),PL!AD:AD,PL!$L:$L)/SUMIFS(PL!$L:$L,inPlnt,$A36),2)),"")</f>
        <v/>
      </c>
      <c r="AD36" s="56" t="str">
        <f>IFERROR(IF(ROUND(SUMPRODUCT(--(inPlnt=$A36),PL!AE:AE,PL!$L:$L)/SUMIFS(PL!$L:$L,inPlnt,$A36),2)=0,"",ROUND(SUMPRODUCT(--(inPlnt=$A36),PL!AE:AE,PL!$L:$L)/SUMIFS(PL!$L:$L,inPlnt,$A36),2)),"")</f>
        <v/>
      </c>
      <c r="AE36" s="56" t="str">
        <f>IFERROR(IF(ROUND(SUMPRODUCT(--(inPlnt=$A36),PL!AF:AF,PL!$L:$L)/SUMIFS(PL!$L:$L,inPlnt,$A36),2)=0,"",ROUND(SUMPRODUCT(--(inPlnt=$A36),PL!AF:AF,PL!$L:$L)/SUMIFS(PL!$L:$L,inPlnt,$A36),2)),"")</f>
        <v/>
      </c>
      <c r="AF36" s="56" t="str">
        <f>IFERROR(IF(ROUND(SUMPRODUCT(--(inPlnt=$A36),PL!AG:AG,PL!$L:$L)/SUMIFS(PL!$L:$L,inPlnt,$A36),2)=0,"",ROUND(SUMPRODUCT(--(inPlnt=$A36),PL!AG:AG,PL!$L:$L)/SUMIFS(PL!$L:$L,inPlnt,$A36),2)),"")</f>
        <v/>
      </c>
      <c r="AG36" s="56" t="str">
        <f>IFERROR(IF(ROUND(SUMPRODUCT(--(inPlnt=$A36),PL!AH:AH,PL!$L:$L)/SUMIFS(PL!$L:$L,inPlnt,$A36),2)=0,"",ROUND(SUMPRODUCT(--(inPlnt=$A36),PL!AH:AH,PL!$L:$L)/SUMIFS(PL!$L:$L,inPlnt,$A36),2)),"")</f>
        <v/>
      </c>
      <c r="AH36" s="56" t="str">
        <f>IFERROR(IF(ROUND(SUMPRODUCT(--(inPlnt=$A36),PL!AI:AI,PL!$L:$L)/SUMIFS(PL!$L:$L,inPlnt,$A36),2)=0,"",ROUND(SUMPRODUCT(--(inPlnt=$A36),PL!AI:AI,PL!$L:$L)/SUMIFS(PL!$L:$L,inPlnt,$A36),2)),"")</f>
        <v/>
      </c>
      <c r="AI36" s="59" t="str">
        <f>IFERROR(IF(ROUND(SUMPRODUCT(--(inPlnt=$A36),PL!AJ:AJ,PL!$L:$L)/SUMIFS(PL!$L:$L,inPlnt,$A36),2)=0,"",ROUND(SUMPRODUCT(--(inPlnt=$A36),PL!AJ:AJ,PL!$L:$L)/SUMIFS(PL!$L:$L,inPlnt,$A36),2)),"")</f>
        <v/>
      </c>
      <c r="AJ36" s="58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</row>
    <row r="37" spans="1:56" s="15" customFormat="1">
      <c r="A37" s="13">
        <v>141208</v>
      </c>
      <c r="B37" s="16" t="s">
        <v>86</v>
      </c>
      <c r="C37" s="55">
        <f>IF(SUMIF(inPlnt,$A37,PL!E:E)=0,"",SUMIF(inPlnt,$A37,PL!E:E))</f>
        <v>90</v>
      </c>
      <c r="D37" s="55">
        <f>IF(SUMIF(inPlnt,$A37,PL!F:F)=0,"",SUMIF(inPlnt,$A37,PL!F:F))</f>
        <v>150</v>
      </c>
      <c r="E37" s="55">
        <f>IF(SUMIF(inPlnt,$A37,PL!G:G)=0,"",SUMIF(inPlnt,$A37,PL!G:G))</f>
        <v>150</v>
      </c>
      <c r="F37" s="55">
        <f t="shared" si="22"/>
        <v>1000</v>
      </c>
      <c r="G37" s="147"/>
      <c r="H37" s="72">
        <f>IFERROR(ROUND(SUMPRODUCT(--(inPlnt=$A37),PL!$I:$I,PL!$J:$J)/J37,2),"")</f>
        <v>150</v>
      </c>
      <c r="I37" s="72">
        <f t="shared" si="21"/>
        <v>-50</v>
      </c>
      <c r="J37" s="55">
        <f>IF(SUMIF(inPlnt,$A37,PL!$I:$I)=0,"",SUMIF(inPlnt,$A37,PL!$I:$I))</f>
        <v>150</v>
      </c>
      <c r="K37" s="55">
        <f>IF(SUMIF(inPlnt,$A37,PL!$L:$L)=0,"",SUMIF(inPlnt,$A37,PL!$L:$L))</f>
        <v>1500</v>
      </c>
      <c r="L37" s="56" t="str">
        <f>IFERROR(IF(ROUND(SUMPRODUCT(--(inPlnt=$A37),PL!M:M,PL!$I:$I)/SUMIFS(PL!$I:$I,inPlnt,$A37),2)=0,"",ROUND(SUMPRODUCT(--(inPlnt=$A37),PL!M:M,PL!$I:$I)/SUMIFS(PL!$I:$I,inPlnt,$A37),2)),"")</f>
        <v/>
      </c>
      <c r="M37" s="56" t="str">
        <f>IFERROR(IF(ROUND(SUMPRODUCT(--(inPlnt=$A37),PL!N:N,PL!$I:$I)/SUMIFS(PL!$I:$I,inPlnt,$A37),2)=0,"",ROUND(SUMPRODUCT(--(inPlnt=$A37),PL!N:N,PL!$I:$I)/SUMIFS(PL!$I:$I,inPlnt,$A37),2)),"")</f>
        <v/>
      </c>
      <c r="N37" s="56" t="str">
        <f>IFERROR(IF(ROUND(SUMPRODUCT(--(inPlnt=$A37),PL!O:O,PL!$I:$I)/SUMIFS(PL!$I:$I,inPlnt,$A37),2)=0,"",ROUND(SUMPRODUCT(--(inPlnt=$A37),PL!O:O,PL!$I:$I)/SUMIFS(PL!$I:$I,inPlnt,$A37),2)),"")</f>
        <v/>
      </c>
      <c r="O37" s="56" t="str">
        <f>IFERROR(IF(ROUND(SUMPRODUCT(--(inPlnt=$A37),PL!P:P,PL!$I:$I)/SUMIFS(PL!$I:$I,inPlnt,$A37),2)=0,"",ROUND(SUMPRODUCT(--(inPlnt=$A37),PL!P:P,PL!$I:$I)/SUMIFS(PL!$I:$I,inPlnt,$A37),2)),"")</f>
        <v/>
      </c>
      <c r="P37" s="56" t="str">
        <f>IFERROR(IF(ROUND(SUMPRODUCT(--(inPlnt=$A37),PL!Q:Q,PL!$I:$I)/SUMIFS(PL!$I:$I,inPlnt,$A37),2)=0,"",ROUND(SUMPRODUCT(--(inPlnt=$A37),PL!Q:Q,PL!$I:$I)/SUMIFS(PL!$I:$I,inPlnt,$A37),2)),"")</f>
        <v/>
      </c>
      <c r="Q37" s="56" t="str">
        <f>IFERROR(IF(ROUND(SUMPRODUCT(--(inPlnt=$A37),PL!R:R,PL!$I:$I)/SUMIFS(PL!$I:$I,inPlnt,$A37),2)=0,"",ROUND(SUMPRODUCT(--(inPlnt=$A37),PL!R:R,PL!$I:$I)/SUMIFS(PL!$I:$I,inPlnt,$A37),2)),"")</f>
        <v/>
      </c>
      <c r="R37" s="56" t="str">
        <f>IFERROR(IF(ROUND(SUMPRODUCT(--(inPlnt=$A37),PL!S:S,PL!$I:$I)/SUMIFS(PL!$I:$I,inPlnt,$A37),2)=0,"",ROUND(SUMPRODUCT(--(inPlnt=$A37),PL!S:S,PL!$I:$I)/SUMIFS(PL!$I:$I,inPlnt,$A37),2)),"")</f>
        <v/>
      </c>
      <c r="S37" s="56">
        <f>IFERROR(IF(ROUND(SUMPRODUCT(--(inPlnt=$A37),PL!T:T,PL!$I:$I)/SUMIFS(PL!$I:$I,inPlnt,$A37),2)=0,"",ROUND(SUMPRODUCT(--(inPlnt=$A37),PL!T:T,PL!$I:$I)/SUMIFS(PL!$I:$I,inPlnt,$A37),2)),"")</f>
        <v>100</v>
      </c>
      <c r="T37" s="56" t="str">
        <f>IFERROR(IF(ROUND(SUMPRODUCT(--(inPlnt=$A37),PL!U:U,PL!$I:$I)/SUMIFS(PL!$I:$I,inPlnt,$A37),2)=0,"",ROUND(SUMPRODUCT(--(inPlnt=$A37),PL!U:U,PL!$I:$I)/SUMIFS(PL!$I:$I,inPlnt,$A37),2)),"")</f>
        <v/>
      </c>
      <c r="U37" s="56" t="str">
        <f>IFERROR(IF(ROUND(SUMPRODUCT(--(inPlnt=$A37),PL!V:V,PL!$I:$I)/SUMIFS(PL!$I:$I,inPlnt,$A37),2)=0,"",ROUND(SUMPRODUCT(--(inPlnt=$A37),PL!V:V,PL!$I:$I)/SUMIFS(PL!$I:$I,inPlnt,$A37),2)),"")</f>
        <v/>
      </c>
      <c r="V37" s="56" t="str">
        <f>IFERROR(IF(ROUND(SUMPRODUCT(--(inPlnt=$A37),PL!W:W,PL!$I:$I)/SUMIFS(PL!$I:$I,inPlnt,$A37),2)=0,"",ROUND(SUMPRODUCT(--(inPlnt=$A37),PL!W:W,PL!$I:$I)/SUMIFS(PL!$I:$I,inPlnt,$A37),2)),"")</f>
        <v/>
      </c>
      <c r="W37" s="57" t="str">
        <f>IFERROR(IF(ROUND(SUMPRODUCT(--(inPlnt=$A37),PL!X:X,PL!$I:$I)/SUMIFS(PL!$I:$I,inPlnt,$A37),2)=0,"",ROUND(SUMPRODUCT(--(inPlnt=$A37),PL!X:X,PL!$I:$I)/SUMIFS(PL!$I:$I,inPlnt,$A37),2)),"")</f>
        <v/>
      </c>
      <c r="X37" s="58" t="str">
        <f>IFERROR(IF(ROUND(SUMPRODUCT(--(inPlnt=$A37),PL!Y:Y,PL!$L:$L)/SUMIFS(PL!$L:$L,inPlnt,$A37),2)=0,"",ROUND(SUMPRODUCT(--(inPlnt=$A37),PL!Y:Y,PL!$L:$L)/SUMIFS(PL!$L:$L,inPlnt,$A37),2)),"")</f>
        <v/>
      </c>
      <c r="Y37" s="56" t="str">
        <f>IFERROR(IF(ROUND(SUMPRODUCT(--(inPlnt=$A37),PL!Z:Z,PL!$L:$L)/SUMIFS(PL!$L:$L,inPlnt,$A37),2)=0,"",ROUND(SUMPRODUCT(--(inPlnt=$A37),PL!Z:Z,PL!$L:$L)/SUMIFS(PL!$L:$L,inPlnt,$A37),2)),"")</f>
        <v/>
      </c>
      <c r="Z37" s="56" t="str">
        <f>IFERROR(IF(ROUND(SUMPRODUCT(--(inPlnt=$A37),PL!AA:AA,PL!$L:$L)/SUMIFS(PL!$L:$L,inPlnt,$A37),2)=0,"",ROUND(SUMPRODUCT(--(inPlnt=$A37),PL!AA:AA,PL!$L:$L)/SUMIFS(PL!$L:$L,inPlnt,$A37),2)),"")</f>
        <v/>
      </c>
      <c r="AA37" s="56" t="str">
        <f>IFERROR(IF(ROUND(SUMPRODUCT(--(inPlnt=$A37),PL!AB:AB,PL!$L:$L)/SUMIFS(PL!$L:$L,inPlnt,$A37),2)=0,"",ROUND(SUMPRODUCT(--(inPlnt=$A37),PL!AB:AB,PL!$L:$L)/SUMIFS(PL!$L:$L,inPlnt,$A37),2)),"")</f>
        <v/>
      </c>
      <c r="AB37" s="56" t="str">
        <f>IFERROR(IF(ROUND(SUMPRODUCT(--(inPlnt=$A37),PL!AC:AC,PL!$L:$L)/SUMIFS(PL!$L:$L,inPlnt,$A37),2)=0,"",ROUND(SUMPRODUCT(--(inPlnt=$A37),PL!AC:AC,PL!$L:$L)/SUMIFS(PL!$L:$L,inPlnt,$A37),2)),"")</f>
        <v/>
      </c>
      <c r="AC37" s="56" t="str">
        <f>IFERROR(IF(ROUND(SUMPRODUCT(--(inPlnt=$A37),PL!AD:AD,PL!$L:$L)/SUMIFS(PL!$L:$L,inPlnt,$A37),2)=0,"",ROUND(SUMPRODUCT(--(inPlnt=$A37),PL!AD:AD,PL!$L:$L)/SUMIFS(PL!$L:$L,inPlnt,$A37),2)),"")</f>
        <v/>
      </c>
      <c r="AD37" s="56" t="str">
        <f>IFERROR(IF(ROUND(SUMPRODUCT(--(inPlnt=$A37),PL!AE:AE,PL!$L:$L)/SUMIFS(PL!$L:$L,inPlnt,$A37),2)=0,"",ROUND(SUMPRODUCT(--(inPlnt=$A37),PL!AE:AE,PL!$L:$L)/SUMIFS(PL!$L:$L,inPlnt,$A37),2)),"")</f>
        <v/>
      </c>
      <c r="AE37" s="56">
        <f>IFERROR(IF(ROUND(SUMPRODUCT(--(inPlnt=$A37),PL!AF:AF,PL!$L:$L)/SUMIFS(PL!$L:$L,inPlnt,$A37),2)=0,"",ROUND(SUMPRODUCT(--(inPlnt=$A37),PL!AF:AF,PL!$L:$L)/SUMIFS(PL!$L:$L,inPlnt,$A37),2)),"")</f>
        <v>100</v>
      </c>
      <c r="AF37" s="56" t="str">
        <f>IFERROR(IF(ROUND(SUMPRODUCT(--(inPlnt=$A37),PL!AG:AG,PL!$L:$L)/SUMIFS(PL!$L:$L,inPlnt,$A37),2)=0,"",ROUND(SUMPRODUCT(--(inPlnt=$A37),PL!AG:AG,PL!$L:$L)/SUMIFS(PL!$L:$L,inPlnt,$A37),2)),"")</f>
        <v/>
      </c>
      <c r="AG37" s="56" t="str">
        <f>IFERROR(IF(ROUND(SUMPRODUCT(--(inPlnt=$A37),PL!AH:AH,PL!$L:$L)/SUMIFS(PL!$L:$L,inPlnt,$A37),2)=0,"",ROUND(SUMPRODUCT(--(inPlnt=$A37),PL!AH:AH,PL!$L:$L)/SUMIFS(PL!$L:$L,inPlnt,$A37),2)),"")</f>
        <v/>
      </c>
      <c r="AH37" s="56" t="str">
        <f>IFERROR(IF(ROUND(SUMPRODUCT(--(inPlnt=$A37),PL!AI:AI,PL!$L:$L)/SUMIFS(PL!$L:$L,inPlnt,$A37),2)=0,"",ROUND(SUMPRODUCT(--(inPlnt=$A37),PL!AI:AI,PL!$L:$L)/SUMIFS(PL!$L:$L,inPlnt,$A37),2)),"")</f>
        <v/>
      </c>
      <c r="AI37" s="59" t="str">
        <f>IFERROR(IF(ROUND(SUMPRODUCT(--(inPlnt=$A37),PL!AJ:AJ,PL!$L:$L)/SUMIFS(PL!$L:$L,inPlnt,$A37),2)=0,"",ROUND(SUMPRODUCT(--(inPlnt=$A37),PL!AJ:AJ,PL!$L:$L)/SUMIFS(PL!$L:$L,inPlnt,$A37),2)),"")</f>
        <v/>
      </c>
      <c r="AJ37" s="58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</row>
    <row r="38" spans="1:56" s="15" customFormat="1">
      <c r="A38" s="13" t="s">
        <v>622</v>
      </c>
      <c r="B38" s="16" t="s">
        <v>621</v>
      </c>
      <c r="C38" s="55">
        <v>274</v>
      </c>
      <c r="D38" s="55">
        <v>1746</v>
      </c>
      <c r="E38" s="55">
        <v>1746</v>
      </c>
      <c r="F38" s="55">
        <v>540</v>
      </c>
      <c r="G38" s="147"/>
      <c r="H38" s="72">
        <v>96</v>
      </c>
      <c r="I38" s="72">
        <v>4</v>
      </c>
      <c r="J38" s="55">
        <v>942</v>
      </c>
      <c r="K38" s="55">
        <v>941</v>
      </c>
      <c r="L38" s="56" t="s">
        <v>1032</v>
      </c>
      <c r="M38" s="56" t="s">
        <v>1032</v>
      </c>
      <c r="N38" s="56" t="s">
        <v>1032</v>
      </c>
      <c r="O38" s="56" t="s">
        <v>1032</v>
      </c>
      <c r="P38" s="56" t="s">
        <v>1032</v>
      </c>
      <c r="Q38" s="56" t="s">
        <v>1032</v>
      </c>
      <c r="R38" s="56" t="s">
        <v>1032</v>
      </c>
      <c r="S38" s="56" t="s">
        <v>1032</v>
      </c>
      <c r="T38" s="56" t="s">
        <v>1032</v>
      </c>
      <c r="U38" s="56" t="s">
        <v>1032</v>
      </c>
      <c r="V38" s="56" t="s">
        <v>1032</v>
      </c>
      <c r="W38" s="57">
        <v>17.5</v>
      </c>
      <c r="X38" s="58">
        <v>55</v>
      </c>
      <c r="Y38" s="56">
        <v>22.5</v>
      </c>
      <c r="Z38" s="56">
        <v>10</v>
      </c>
      <c r="AA38" s="56" t="s">
        <v>1032</v>
      </c>
      <c r="AB38" s="56" t="s">
        <v>1032</v>
      </c>
      <c r="AC38" s="56" t="s">
        <v>1032</v>
      </c>
      <c r="AD38" s="56" t="s">
        <v>1032</v>
      </c>
      <c r="AE38" s="56" t="s">
        <v>1032</v>
      </c>
      <c r="AF38" s="56" t="s">
        <v>1032</v>
      </c>
      <c r="AG38" s="56" t="s">
        <v>1032</v>
      </c>
      <c r="AH38" s="56" t="s">
        <v>1032</v>
      </c>
      <c r="AI38" s="59">
        <v>17.5</v>
      </c>
      <c r="AJ38" s="58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</row>
    <row r="39" spans="1:56" s="15" customFormat="1">
      <c r="A39" s="13">
        <v>141213</v>
      </c>
      <c r="B39" s="16" t="s">
        <v>72</v>
      </c>
      <c r="C39" s="55">
        <f>IF(SUMIF(inPlnt,$A39,PL!E:E)=0,"",SUMIF(inPlnt,$A39,PL!E:E))</f>
        <v>34</v>
      </c>
      <c r="D39" s="186">
        <f>IF(SUMIF(inPlnt,$A39,PL!F:F)=0,"",SUMIF(inPlnt,$A39,PL!F:F))</f>
        <v>68.75</v>
      </c>
      <c r="E39" s="186">
        <f>IF(SUMIF(inPlnt,$A39,PL!G:G)=0,"",SUMIF(inPlnt,$A39,PL!G:G))</f>
        <v>68.75</v>
      </c>
      <c r="F39" s="186">
        <f t="shared" si="22"/>
        <v>1001</v>
      </c>
      <c r="G39" s="147"/>
      <c r="H39" s="72">
        <f>IFERROR(ROUND(SUMPRODUCT(--(inPlnt=$A39),PL!$I:$I,PL!$J:$J)/J39,2),"")</f>
        <v>100</v>
      </c>
      <c r="I39" s="72">
        <f t="shared" si="21"/>
        <v>0</v>
      </c>
      <c r="J39" s="186">
        <f>IF(SUMIF(inPlnt,$A39,PL!$I:$I)=0,"",SUMIF(inPlnt,$A39,PL!$I:$I))</f>
        <v>68.8</v>
      </c>
      <c r="K39" s="55">
        <f>IF(SUMIF(inPlnt,$A39,PL!$L:$L)=0,"",SUMIF(inPlnt,$A39,PL!$L:$L))</f>
        <v>56.8</v>
      </c>
      <c r="L39" s="56" t="str">
        <f>IFERROR(IF(ROUND(SUMPRODUCT(--(inPlnt=$A39),PL!M:M,PL!$I:$I)/SUMIFS(PL!$I:$I,inPlnt,$A39),2)=0,"",ROUND(SUMPRODUCT(--(inPlnt=$A39),PL!M:M,PL!$I:$I)/SUMIFS(PL!$I:$I,inPlnt,$A39),2)),"")</f>
        <v/>
      </c>
      <c r="M39" s="56" t="str">
        <f>IFERROR(IF(ROUND(SUMPRODUCT(--(inPlnt=$A39),PL!N:N,PL!$I:$I)/SUMIFS(PL!$I:$I,inPlnt,$A39),2)=0,"",ROUND(SUMPRODUCT(--(inPlnt=$A39),PL!N:N,PL!$I:$I)/SUMIFS(PL!$I:$I,inPlnt,$A39),2)),"")</f>
        <v/>
      </c>
      <c r="N39" s="56" t="str">
        <f>IFERROR(IF(ROUND(SUMPRODUCT(--(inPlnt=$A39),PL!O:O,PL!$I:$I)/SUMIFS(PL!$I:$I,inPlnt,$A39),2)=0,"",ROUND(SUMPRODUCT(--(inPlnt=$A39),PL!O:O,PL!$I:$I)/SUMIFS(PL!$I:$I,inPlnt,$A39),2)),"")</f>
        <v/>
      </c>
      <c r="O39" s="56">
        <f>IFERROR(IF(ROUND(SUMPRODUCT(--(inPlnt=$A39),PL!P:P,PL!$I:$I)/SUMIFS(PL!$I:$I,inPlnt,$A39),2)=0,"",ROUND(SUMPRODUCT(--(inPlnt=$A39),PL!P:P,PL!$I:$I)/SUMIFS(PL!$I:$I,inPlnt,$A39),2)),"")</f>
        <v>10</v>
      </c>
      <c r="P39" s="56">
        <f>IFERROR(IF(ROUND(SUMPRODUCT(--(inPlnt=$A39),PL!Q:Q,PL!$I:$I)/SUMIFS(PL!$I:$I,inPlnt,$A39),2)=0,"",ROUND(SUMPRODUCT(--(inPlnt=$A39),PL!Q:Q,PL!$I:$I)/SUMIFS(PL!$I:$I,inPlnt,$A39),2)),"")</f>
        <v>15</v>
      </c>
      <c r="Q39" s="56">
        <f>IFERROR(IF(ROUND(SUMPRODUCT(--(inPlnt=$A39),PL!R:R,PL!$I:$I)/SUMIFS(PL!$I:$I,inPlnt,$A39),2)=0,"",ROUND(SUMPRODUCT(--(inPlnt=$A39),PL!R:R,PL!$I:$I)/SUMIFS(PL!$I:$I,inPlnt,$A39),2)),"")</f>
        <v>15</v>
      </c>
      <c r="R39" s="56">
        <f>IFERROR(IF(ROUND(SUMPRODUCT(--(inPlnt=$A39),PL!S:S,PL!$I:$I)/SUMIFS(PL!$I:$I,inPlnt,$A39),2)=0,"",ROUND(SUMPRODUCT(--(inPlnt=$A39),PL!S:S,PL!$I:$I)/SUMIFS(PL!$I:$I,inPlnt,$A39),2)),"")</f>
        <v>28.75</v>
      </c>
      <c r="S39" s="56">
        <f>IFERROR(IF(ROUND(SUMPRODUCT(--(inPlnt=$A39),PL!T:T,PL!$I:$I)/SUMIFS(PL!$I:$I,inPlnt,$A39),2)=0,"",ROUND(SUMPRODUCT(--(inPlnt=$A39),PL!T:T,PL!$I:$I)/SUMIFS(PL!$I:$I,inPlnt,$A39),2)),"")</f>
        <v>31.67</v>
      </c>
      <c r="T39" s="56">
        <f>IFERROR(IF(ROUND(SUMPRODUCT(--(inPlnt=$A39),PL!U:U,PL!$I:$I)/SUMIFS(PL!$I:$I,inPlnt,$A39),2)=0,"",ROUND(SUMPRODUCT(--(inPlnt=$A39),PL!U:U,PL!$I:$I)/SUMIFS(PL!$I:$I,inPlnt,$A39),2)),"")</f>
        <v>10</v>
      </c>
      <c r="U39" s="56">
        <f>IFERROR(IF(ROUND(SUMPRODUCT(--(inPlnt=$A39),PL!V:V,PL!$I:$I)/SUMIFS(PL!$I:$I,inPlnt,$A39),2)=0,"",ROUND(SUMPRODUCT(--(inPlnt=$A39),PL!V:V,PL!$I:$I)/SUMIFS(PL!$I:$I,inPlnt,$A39),2)),"")</f>
        <v>8.33</v>
      </c>
      <c r="V39" s="56">
        <f>IFERROR(IF(ROUND(SUMPRODUCT(--(inPlnt=$A39),PL!W:W,PL!$I:$I)/SUMIFS(PL!$I:$I,inPlnt,$A39),2)=0,"",ROUND(SUMPRODUCT(--(inPlnt=$A39),PL!W:W,PL!$I:$I)/SUMIFS(PL!$I:$I,inPlnt,$A39),2)),"")</f>
        <v>10</v>
      </c>
      <c r="W39" s="57" t="str">
        <f>IFERROR(IF(ROUND(SUMPRODUCT(--(inPlnt=$A39),PL!X:X,PL!$I:$I)/SUMIFS(PL!$I:$I,inPlnt,$A39),2)=0,"",ROUND(SUMPRODUCT(--(inPlnt=$A39),PL!X:X,PL!$I:$I)/SUMIFS(PL!$I:$I,inPlnt,$A39),2)),"")</f>
        <v/>
      </c>
      <c r="X39" s="58" t="str">
        <f>IFERROR(IF(ROUND(SUMPRODUCT(--(inPlnt=$A39),PL!Y:Y,PL!$L:$L)/SUMIFS(PL!$L:$L,inPlnt,$A39),2)=0,"",ROUND(SUMPRODUCT(--(inPlnt=$A39),PL!Y:Y,PL!$L:$L)/SUMIFS(PL!$L:$L,inPlnt,$A39),2)),"")</f>
        <v/>
      </c>
      <c r="Y39" s="56" t="str">
        <f>IFERROR(IF(ROUND(SUMPRODUCT(--(inPlnt=$A39),PL!Z:Z,PL!$L:$L)/SUMIFS(PL!$L:$L,inPlnt,$A39),2)=0,"",ROUND(SUMPRODUCT(--(inPlnt=$A39),PL!Z:Z,PL!$L:$L)/SUMIFS(PL!$L:$L,inPlnt,$A39),2)),"")</f>
        <v/>
      </c>
      <c r="Z39" s="56" t="str">
        <f>IFERROR(IF(ROUND(SUMPRODUCT(--(inPlnt=$A39),PL!AA:AA,PL!$L:$L)/SUMIFS(PL!$L:$L,inPlnt,$A39),2)=0,"",ROUND(SUMPRODUCT(--(inPlnt=$A39),PL!AA:AA,PL!$L:$L)/SUMIFS(PL!$L:$L,inPlnt,$A39),2)),"")</f>
        <v/>
      </c>
      <c r="AA39" s="56">
        <f>IFERROR(IF(ROUND(SUMPRODUCT(--(inPlnt=$A39),PL!AB:AB,PL!$L:$L)/SUMIFS(PL!$L:$L,inPlnt,$A39),2)=0,"",ROUND(SUMPRODUCT(--(inPlnt=$A39),PL!AB:AB,PL!$L:$L)/SUMIFS(PL!$L:$L,inPlnt,$A39),2)),"")</f>
        <v>10</v>
      </c>
      <c r="AB39" s="56">
        <f>IFERROR(IF(ROUND(SUMPRODUCT(--(inPlnt=$A39),PL!AC:AC,PL!$L:$L)/SUMIFS(PL!$L:$L,inPlnt,$A39),2)=0,"",ROUND(SUMPRODUCT(--(inPlnt=$A39),PL!AC:AC,PL!$L:$L)/SUMIFS(PL!$L:$L,inPlnt,$A39),2)),"")</f>
        <v>15</v>
      </c>
      <c r="AC39" s="56">
        <f>IFERROR(IF(ROUND(SUMPRODUCT(--(inPlnt=$A39),PL!AD:AD,PL!$L:$L)/SUMIFS(PL!$L:$L,inPlnt,$A39),2)=0,"",ROUND(SUMPRODUCT(--(inPlnt=$A39),PL!AD:AD,PL!$L:$L)/SUMIFS(PL!$L:$L,inPlnt,$A39),2)),"")</f>
        <v>15</v>
      </c>
      <c r="AD39" s="56">
        <f>IFERROR(IF(ROUND(SUMPRODUCT(--(inPlnt=$A39),PL!AE:AE,PL!$L:$L)/SUMIFS(PL!$L:$L,inPlnt,$A39),2)=0,"",ROUND(SUMPRODUCT(--(inPlnt=$A39),PL!AE:AE,PL!$L:$L)/SUMIFS(PL!$L:$L,inPlnt,$A39),2)),"")</f>
        <v>30</v>
      </c>
      <c r="AE39" s="56">
        <f>IFERROR(IF(ROUND(SUMPRODUCT(--(inPlnt=$A39),PL!AF:AF,PL!$L:$L)/SUMIFS(PL!$L:$L,inPlnt,$A39),2)=0,"",ROUND(SUMPRODUCT(--(inPlnt=$A39),PL!AF:AF,PL!$L:$L)/SUMIFS(PL!$L:$L,inPlnt,$A39),2)),"")</f>
        <v>31.67</v>
      </c>
      <c r="AF39" s="56">
        <f>IFERROR(IF(ROUND(SUMPRODUCT(--(inPlnt=$A39),PL!AG:AG,PL!$L:$L)/SUMIFS(PL!$L:$L,inPlnt,$A39),2)=0,"",ROUND(SUMPRODUCT(--(inPlnt=$A39),PL!AG:AG,PL!$L:$L)/SUMIFS(PL!$L:$L,inPlnt,$A39),2)),"")</f>
        <v>10</v>
      </c>
      <c r="AG39" s="56">
        <f>IFERROR(IF(ROUND(SUMPRODUCT(--(inPlnt=$A39),PL!AH:AH,PL!$L:$L)/SUMIFS(PL!$L:$L,inPlnt,$A39),2)=0,"",ROUND(SUMPRODUCT(--(inPlnt=$A39),PL!AH:AH,PL!$L:$L)/SUMIFS(PL!$L:$L,inPlnt,$A39),2)),"")</f>
        <v>10</v>
      </c>
      <c r="AH39" s="56">
        <f>IFERROR(IF(ROUND(SUMPRODUCT(--(inPlnt=$A39),PL!AI:AI,PL!$L:$L)/SUMIFS(PL!$L:$L,inPlnt,$A39),2)=0,"",ROUND(SUMPRODUCT(--(inPlnt=$A39),PL!AI:AI,PL!$L:$L)/SUMIFS(PL!$L:$L,inPlnt,$A39),2)),"")</f>
        <v>10</v>
      </c>
      <c r="AI39" s="59">
        <f>IFERROR(IF(ROUND(SUMPRODUCT(--(inPlnt=$A39),PL!AJ:AJ,PL!$L:$L)/SUMIFS(PL!$L:$L,inPlnt,$A39),2)=0,"",ROUND(SUMPRODUCT(--(inPlnt=$A39),PL!AJ:AJ,PL!$L:$L)/SUMIFS(PL!$L:$L,inPlnt,$A39),2)),"")</f>
        <v>5</v>
      </c>
      <c r="AJ39" s="58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W39" s="15">
        <v>875</v>
      </c>
      <c r="AX39" s="15">
        <v>624</v>
      </c>
      <c r="AY39" s="15">
        <v>179</v>
      </c>
      <c r="AZ39" s="15">
        <v>287</v>
      </c>
      <c r="BA39" s="185">
        <f>(AW39-D39)/AW39</f>
        <v>0.92142857142857137</v>
      </c>
      <c r="BB39" s="185">
        <f>(AX39-E39)/AX39</f>
        <v>0.88982371794871795</v>
      </c>
      <c r="BC39" s="185">
        <f>(AY39-J39)/AY39</f>
        <v>0.61564245810055862</v>
      </c>
      <c r="BD39" s="185">
        <f>(AZ39-F39)/AZ39</f>
        <v>-2.4878048780487805</v>
      </c>
    </row>
    <row r="40" spans="1:56" s="15" customFormat="1">
      <c r="A40" s="13" t="s">
        <v>1384</v>
      </c>
      <c r="B40" s="284" t="s">
        <v>1358</v>
      </c>
      <c r="C40" s="55">
        <v>106</v>
      </c>
      <c r="D40" s="55">
        <v>759</v>
      </c>
      <c r="E40" s="55">
        <v>759</v>
      </c>
      <c r="F40" s="55">
        <v>777</v>
      </c>
      <c r="G40" s="147"/>
      <c r="H40" s="72">
        <v>60</v>
      </c>
      <c r="I40" s="72">
        <v>40</v>
      </c>
      <c r="J40" s="55">
        <v>590</v>
      </c>
      <c r="K40" s="55">
        <v>590</v>
      </c>
      <c r="L40" s="56"/>
      <c r="M40" s="56"/>
      <c r="N40" s="56"/>
      <c r="O40" s="56"/>
      <c r="P40" s="56"/>
      <c r="Q40" s="56">
        <v>50</v>
      </c>
      <c r="R40" s="56"/>
      <c r="S40" s="56"/>
      <c r="T40" s="56"/>
      <c r="U40" s="56">
        <v>50</v>
      </c>
      <c r="V40" s="56"/>
      <c r="W40" s="57"/>
      <c r="X40" s="58"/>
      <c r="Y40" s="56">
        <v>33.33</v>
      </c>
      <c r="Z40" s="56"/>
      <c r="AA40" s="56"/>
      <c r="AB40" s="56"/>
      <c r="AC40" s="56">
        <v>33.33</v>
      </c>
      <c r="AD40" s="56"/>
      <c r="AE40" s="56"/>
      <c r="AF40" s="56"/>
      <c r="AG40" s="56">
        <v>33.340000000000003</v>
      </c>
      <c r="AH40" s="56"/>
      <c r="AI40" s="59"/>
      <c r="AJ40" s="58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</row>
    <row r="41" spans="1:56" s="15" customFormat="1">
      <c r="A41" s="13">
        <v>141301</v>
      </c>
      <c r="B41" s="136" t="s">
        <v>63</v>
      </c>
      <c r="C41" s="55">
        <f>IF(SUMIF(inPlnt,$A41,PL!E:E)=0,"",SUMIF(inPlnt,$A41,PL!E:E))</f>
        <v>885</v>
      </c>
      <c r="D41" s="55">
        <f>IF(SUMIF(inPlnt,$A41,PL!F:F)=0,"",SUMIF(inPlnt,$A41,PL!F:F))</f>
        <v>2004.25</v>
      </c>
      <c r="E41" s="55">
        <f>IF(SUMIF(inPlnt,$A41,PL!G:G)=0,"",SUMIF(inPlnt,$A41,PL!G:G))</f>
        <v>2004.25</v>
      </c>
      <c r="F41" s="55">
        <f t="shared" si="22"/>
        <v>1050</v>
      </c>
      <c r="G41" s="147"/>
      <c r="H41" s="72">
        <f>IFERROR(ROUND(SUMPRODUCT(--(inPlnt=$A41),PL!$I:$I,PL!$J:$J)/J41,2),"")</f>
        <v>91.67</v>
      </c>
      <c r="I41" s="72">
        <f t="shared" si="21"/>
        <v>8.3299999999999983</v>
      </c>
      <c r="J41" s="55">
        <f>IF(SUMIF(inPlnt,$A41,PL!$I:$I)=0,"",SUMIF(inPlnt,$A41,PL!$I:$I))</f>
        <v>2105</v>
      </c>
      <c r="K41" s="55">
        <f>IF(SUMIF(inPlnt,$A41,PL!$L:$L)=0,"",SUMIF(inPlnt,$A41,PL!$L:$L))</f>
        <v>1986</v>
      </c>
      <c r="L41" s="56" t="str">
        <f>IFERROR(IF(ROUND(SUMPRODUCT(--(inPlnt=$A41),PL!M:M,PL!$I:$I)/SUMIFS(PL!$I:$I,inPlnt,$A41),2)=0,"",ROUND(SUMPRODUCT(--(inPlnt=$A41),PL!M:M,PL!$I:$I)/SUMIFS(PL!$I:$I,inPlnt,$A41),2)),"")</f>
        <v/>
      </c>
      <c r="M41" s="56" t="str">
        <f>IFERROR(IF(ROUND(SUMPRODUCT(--(inPlnt=$A41),PL!N:N,PL!$I:$I)/SUMIFS(PL!$I:$I,inPlnt,$A41),2)=0,"",ROUND(SUMPRODUCT(--(inPlnt=$A41),PL!N:N,PL!$I:$I)/SUMIFS(PL!$I:$I,inPlnt,$A41),2)),"")</f>
        <v/>
      </c>
      <c r="N41" s="56">
        <f>IFERROR(IF(ROUND(SUMPRODUCT(--(inPlnt=$A41),PL!O:O,PL!$I:$I)/SUMIFS(PL!$I:$I,inPlnt,$A41),2)=0,"",ROUND(SUMPRODUCT(--(inPlnt=$A41),PL!O:O,PL!$I:$I)/SUMIFS(PL!$I:$I,inPlnt,$A41),2)),"")</f>
        <v>6</v>
      </c>
      <c r="O41" s="56">
        <f>IFERROR(IF(ROUND(SUMPRODUCT(--(inPlnt=$A41),PL!P:P,PL!$I:$I)/SUMIFS(PL!$I:$I,inPlnt,$A41),2)=0,"",ROUND(SUMPRODUCT(--(inPlnt=$A41),PL!P:P,PL!$I:$I)/SUMIFS(PL!$I:$I,inPlnt,$A41),2)),"")</f>
        <v>13</v>
      </c>
      <c r="P41" s="56">
        <f>IFERROR(IF(ROUND(SUMPRODUCT(--(inPlnt=$A41),PL!Q:Q,PL!$I:$I)/SUMIFS(PL!$I:$I,inPlnt,$A41),2)=0,"",ROUND(SUMPRODUCT(--(inPlnt=$A41),PL!Q:Q,PL!$I:$I)/SUMIFS(PL!$I:$I,inPlnt,$A41),2)),"")</f>
        <v>7</v>
      </c>
      <c r="Q41" s="56" t="str">
        <f>IFERROR(IF(ROUND(SUMPRODUCT(--(inPlnt=$A41),PL!R:R,PL!$I:$I)/SUMIFS(PL!$I:$I,inPlnt,$A41),2)=0,"",ROUND(SUMPRODUCT(--(inPlnt=$A41),PL!R:R,PL!$I:$I)/SUMIFS(PL!$I:$I,inPlnt,$A41),2)),"")</f>
        <v/>
      </c>
      <c r="R41" s="56">
        <f>IFERROR(IF(ROUND(SUMPRODUCT(--(inPlnt=$A41),PL!S:S,PL!$I:$I)/SUMIFS(PL!$I:$I,inPlnt,$A41),2)=0,"",ROUND(SUMPRODUCT(--(inPlnt=$A41),PL!S:S,PL!$I:$I)/SUMIFS(PL!$I:$I,inPlnt,$A41),2)),"")</f>
        <v>11.25</v>
      </c>
      <c r="S41" s="56">
        <f>IFERROR(IF(ROUND(SUMPRODUCT(--(inPlnt=$A41),PL!T:T,PL!$I:$I)/SUMIFS(PL!$I:$I,inPlnt,$A41),2)=0,"",ROUND(SUMPRODUCT(--(inPlnt=$A41),PL!T:T,PL!$I:$I)/SUMIFS(PL!$I:$I,inPlnt,$A41),2)),"")</f>
        <v>17</v>
      </c>
      <c r="T41" s="56">
        <f>IFERROR(IF(ROUND(SUMPRODUCT(--(inPlnt=$A41),PL!U:U,PL!$I:$I)/SUMIFS(PL!$I:$I,inPlnt,$A41),2)=0,"",ROUND(SUMPRODUCT(--(inPlnt=$A41),PL!U:U,PL!$I:$I)/SUMIFS(PL!$I:$I,inPlnt,$A41),2)),"")</f>
        <v>20</v>
      </c>
      <c r="U41" s="56">
        <f>IFERROR(IF(ROUND(SUMPRODUCT(--(inPlnt=$A41),PL!V:V,PL!$I:$I)/SUMIFS(PL!$I:$I,inPlnt,$A41),2)=0,"",ROUND(SUMPRODUCT(--(inPlnt=$A41),PL!V:V,PL!$I:$I)/SUMIFS(PL!$I:$I,inPlnt,$A41),2)),"")</f>
        <v>16</v>
      </c>
      <c r="V41" s="56">
        <f>IFERROR(IF(ROUND(SUMPRODUCT(--(inPlnt=$A41),PL!W:W,PL!$I:$I)/SUMIFS(PL!$I:$I,inPlnt,$A41),2)=0,"",ROUND(SUMPRODUCT(--(inPlnt=$A41),PL!W:W,PL!$I:$I)/SUMIFS(PL!$I:$I,inPlnt,$A41),2)),"")</f>
        <v>17</v>
      </c>
      <c r="W41" s="57">
        <f>IFERROR(IF(ROUND(SUMPRODUCT(--(inPlnt=$A41),PL!X:X,PL!$I:$I)/SUMIFS(PL!$I:$I,inPlnt,$A41),2)=0,"",ROUND(SUMPRODUCT(--(inPlnt=$A41),PL!X:X,PL!$I:$I)/SUMIFS(PL!$I:$I,inPlnt,$A41),2)),"")</f>
        <v>10</v>
      </c>
      <c r="X41" s="58" t="str">
        <f>IFERROR(IF(ROUND(SUMPRODUCT(--(inPlnt=$A41),PL!Y:Y,PL!$L:$L)/SUMIFS(PL!$L:$L,inPlnt,$A41),2)=0,"",ROUND(SUMPRODUCT(--(inPlnt=$A41),PL!Y:Y,PL!$L:$L)/SUMIFS(PL!$L:$L,inPlnt,$A41),2)),"")</f>
        <v/>
      </c>
      <c r="Y41" s="56" t="str">
        <f>IFERROR(IF(ROUND(SUMPRODUCT(--(inPlnt=$A41),PL!Z:Z,PL!$L:$L)/SUMIFS(PL!$L:$L,inPlnt,$A41),2)=0,"",ROUND(SUMPRODUCT(--(inPlnt=$A41),PL!Z:Z,PL!$L:$L)/SUMIFS(PL!$L:$L,inPlnt,$A41),2)),"")</f>
        <v/>
      </c>
      <c r="Z41" s="56">
        <f>IFERROR(IF(ROUND(SUMPRODUCT(--(inPlnt=$A41),PL!AA:AA,PL!$L:$L)/SUMIFS(PL!$L:$L,inPlnt,$A41),2)=0,"",ROUND(SUMPRODUCT(--(inPlnt=$A41),PL!AA:AA,PL!$L:$L)/SUMIFS(PL!$L:$L,inPlnt,$A41),2)),"")</f>
        <v>11.25</v>
      </c>
      <c r="AA41" s="56">
        <f>IFERROR(IF(ROUND(SUMPRODUCT(--(inPlnt=$A41),PL!AB:AB,PL!$L:$L)/SUMIFS(PL!$L:$L,inPlnt,$A41),2)=0,"",ROUND(SUMPRODUCT(--(inPlnt=$A41),PL!AB:AB,PL!$L:$L)/SUMIFS(PL!$L:$L,inPlnt,$A41),2)),"")</f>
        <v>43.33</v>
      </c>
      <c r="AB41" s="56">
        <f>IFERROR(IF(ROUND(SUMPRODUCT(--(inPlnt=$A41),PL!AC:AC,PL!$L:$L)/SUMIFS(PL!$L:$L,inPlnt,$A41),2)=0,"",ROUND(SUMPRODUCT(--(inPlnt=$A41),PL!AC:AC,PL!$L:$L)/SUMIFS(PL!$L:$L,inPlnt,$A41),2)),"")</f>
        <v>10</v>
      </c>
      <c r="AC41" s="56">
        <f>IFERROR(IF(ROUND(SUMPRODUCT(--(inPlnt=$A41),PL!AD:AD,PL!$L:$L)/SUMIFS(PL!$L:$L,inPlnt,$A41),2)=0,"",ROUND(SUMPRODUCT(--(inPlnt=$A41),PL!AD:AD,PL!$L:$L)/SUMIFS(PL!$L:$L,inPlnt,$A41),2)),"")</f>
        <v>18.75</v>
      </c>
      <c r="AD41" s="56">
        <f>IFERROR(IF(ROUND(SUMPRODUCT(--(inPlnt=$A41),PL!AE:AE,PL!$L:$L)/SUMIFS(PL!$L:$L,inPlnt,$A41),2)=0,"",ROUND(SUMPRODUCT(--(inPlnt=$A41),PL!AE:AE,PL!$L:$L)/SUMIFS(PL!$L:$L,inPlnt,$A41),2)),"")</f>
        <v>12.5</v>
      </c>
      <c r="AE41" s="56">
        <f>IFERROR(IF(ROUND(SUMPRODUCT(--(inPlnt=$A41),PL!AF:AF,PL!$L:$L)/SUMIFS(PL!$L:$L,inPlnt,$A41),2)=0,"",ROUND(SUMPRODUCT(--(inPlnt=$A41),PL!AF:AF,PL!$L:$L)/SUMIFS(PL!$L:$L,inPlnt,$A41),2)),"")</f>
        <v>17.5</v>
      </c>
      <c r="AF41" s="56">
        <f>IFERROR(IF(ROUND(SUMPRODUCT(--(inPlnt=$A41),PL!AG:AG,PL!$L:$L)/SUMIFS(PL!$L:$L,inPlnt,$A41),2)=0,"",ROUND(SUMPRODUCT(--(inPlnt=$A41),PL!AG:AG,PL!$L:$L)/SUMIFS(PL!$L:$L,inPlnt,$A41),2)),"")</f>
        <v>17.5</v>
      </c>
      <c r="AG41" s="56">
        <f>IFERROR(IF(ROUND(SUMPRODUCT(--(inPlnt=$A41),PL!AH:AH,PL!$L:$L)/SUMIFS(PL!$L:$L,inPlnt,$A41),2)=0,"",ROUND(SUMPRODUCT(--(inPlnt=$A41),PL!AH:AH,PL!$L:$L)/SUMIFS(PL!$L:$L,inPlnt,$A41),2)),"")</f>
        <v>8.75</v>
      </c>
      <c r="AH41" s="56">
        <f>IFERROR(IF(ROUND(SUMPRODUCT(--(inPlnt=$A41),PL!AI:AI,PL!$L:$L)/SUMIFS(PL!$L:$L,inPlnt,$A41),2)=0,"",ROUND(SUMPRODUCT(--(inPlnt=$A41),PL!AI:AI,PL!$L:$L)/SUMIFS(PL!$L:$L,inPlnt,$A41),2)),"")</f>
        <v>12.5</v>
      </c>
      <c r="AI41" s="59">
        <f>IFERROR(IF(ROUND(SUMPRODUCT(--(inPlnt=$A41),PL!AJ:AJ,PL!$L:$L)/SUMIFS(PL!$L:$L,inPlnt,$A41),2)=0,"",ROUND(SUMPRODUCT(--(inPlnt=$A41),PL!AJ:AJ,PL!$L:$L)/SUMIFS(PL!$L:$L,inPlnt,$A41),2)),"")</f>
        <v>10</v>
      </c>
      <c r="AJ41" s="58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</row>
    <row r="42" spans="1:56" s="15" customFormat="1">
      <c r="A42" s="13">
        <v>141302</v>
      </c>
      <c r="B42" s="136" t="s">
        <v>60</v>
      </c>
      <c r="C42" s="55">
        <f>IF(SUMIF(inPlnt,$A42,PL!E:E)=0,"",SUMIF(inPlnt,$A42,PL!E:E))</f>
        <v>170</v>
      </c>
      <c r="D42" s="55">
        <f>IF(SUMIF(inPlnt,$A42,PL!F:F)=0,"",SUMIF(inPlnt,$A42,PL!F:F))</f>
        <v>16.38</v>
      </c>
      <c r="E42" s="55">
        <f>IF(SUMIF(inPlnt,$A42,PL!G:G)=0,"",SUMIF(inPlnt,$A42,PL!G:G))</f>
        <v>141.38</v>
      </c>
      <c r="F42" s="55">
        <f t="shared" si="22"/>
        <v>2087</v>
      </c>
      <c r="G42" s="147"/>
      <c r="H42" s="72">
        <f>IFERROR(ROUND(SUMPRODUCT(--(inPlnt=$A42),PL!$I:$I,PL!$J:$J)/J42,2),"")</f>
        <v>55</v>
      </c>
      <c r="I42" s="72">
        <f t="shared" si="21"/>
        <v>45</v>
      </c>
      <c r="J42" s="55">
        <f>IF(SUMIF(inPlnt,$A42,PL!$I:$I)=0,"",SUMIF(inPlnt,$A42,PL!$I:$I))</f>
        <v>295</v>
      </c>
      <c r="K42" s="55">
        <f>IF(SUMIF(inPlnt,$A42,PL!$L:$L)=0,"",SUMIF(inPlnt,$A42,PL!$L:$L))</f>
        <v>42.75</v>
      </c>
      <c r="L42" s="56" t="str">
        <f>IFERROR(IF(ROUND(SUMPRODUCT(--(inPlnt=$A42),PL!M:M,PL!$I:$I)/SUMIFS(PL!$I:$I,inPlnt,$A42),2)=0,"",ROUND(SUMPRODUCT(--(inPlnt=$A42),PL!M:M,PL!$I:$I)/SUMIFS(PL!$I:$I,inPlnt,$A42),2)),"")</f>
        <v/>
      </c>
      <c r="M42" s="56" t="str">
        <f>IFERROR(IF(ROUND(SUMPRODUCT(--(inPlnt=$A42),PL!N:N,PL!$I:$I)/SUMIFS(PL!$I:$I,inPlnt,$A42),2)=0,"",ROUND(SUMPRODUCT(--(inPlnt=$A42),PL!N:N,PL!$I:$I)/SUMIFS(PL!$I:$I,inPlnt,$A42),2)),"")</f>
        <v/>
      </c>
      <c r="N42" s="56" t="str">
        <f>IFERROR(IF(ROUND(SUMPRODUCT(--(inPlnt=$A42),PL!O:O,PL!$I:$I)/SUMIFS(PL!$I:$I,inPlnt,$A42),2)=0,"",ROUND(SUMPRODUCT(--(inPlnt=$A42),PL!O:O,PL!$I:$I)/SUMIFS(PL!$I:$I,inPlnt,$A42),2)),"")</f>
        <v/>
      </c>
      <c r="O42" s="56" t="str">
        <f>IFERROR(IF(ROUND(SUMPRODUCT(--(inPlnt=$A42),PL!P:P,PL!$I:$I)/SUMIFS(PL!$I:$I,inPlnt,$A42),2)=0,"",ROUND(SUMPRODUCT(--(inPlnt=$A42),PL!P:P,PL!$I:$I)/SUMIFS(PL!$I:$I,inPlnt,$A42),2)),"")</f>
        <v/>
      </c>
      <c r="P42" s="56">
        <f>IFERROR(IF(ROUND(SUMPRODUCT(--(inPlnt=$A42),PL!Q:Q,PL!$I:$I)/SUMIFS(PL!$I:$I,inPlnt,$A42),2)=0,"",ROUND(SUMPRODUCT(--(inPlnt=$A42),PL!Q:Q,PL!$I:$I)/SUMIFS(PL!$I:$I,inPlnt,$A42),2)),"")</f>
        <v>25</v>
      </c>
      <c r="Q42" s="56">
        <f>IFERROR(IF(ROUND(SUMPRODUCT(--(inPlnt=$A42),PL!R:R,PL!$I:$I)/SUMIFS(PL!$I:$I,inPlnt,$A42),2)=0,"",ROUND(SUMPRODUCT(--(inPlnt=$A42),PL!R:R,PL!$I:$I)/SUMIFS(PL!$I:$I,inPlnt,$A42),2)),"")</f>
        <v>35</v>
      </c>
      <c r="R42" s="56">
        <f>IFERROR(IF(ROUND(SUMPRODUCT(--(inPlnt=$A42),PL!S:S,PL!$I:$I)/SUMIFS(PL!$I:$I,inPlnt,$A42),2)=0,"",ROUND(SUMPRODUCT(--(inPlnt=$A42),PL!S:S,PL!$I:$I)/SUMIFS(PL!$I:$I,inPlnt,$A42),2)),"")</f>
        <v>20</v>
      </c>
      <c r="S42" s="56">
        <f>IFERROR(IF(ROUND(SUMPRODUCT(--(inPlnt=$A42),PL!T:T,PL!$I:$I)/SUMIFS(PL!$I:$I,inPlnt,$A42),2)=0,"",ROUND(SUMPRODUCT(--(inPlnt=$A42),PL!T:T,PL!$I:$I)/SUMIFS(PL!$I:$I,inPlnt,$A42),2)),"")</f>
        <v>20</v>
      </c>
      <c r="T42" s="56">
        <f>IFERROR(IF(ROUND(SUMPRODUCT(--(inPlnt=$A42),PL!U:U,PL!$I:$I)/SUMIFS(PL!$I:$I,inPlnt,$A42),2)=0,"",ROUND(SUMPRODUCT(--(inPlnt=$A42),PL!U:U,PL!$I:$I)/SUMIFS(PL!$I:$I,inPlnt,$A42),2)),"")</f>
        <v>20</v>
      </c>
      <c r="U42" s="56">
        <f>IFERROR(IF(ROUND(SUMPRODUCT(--(inPlnt=$A42),PL!V:V,PL!$I:$I)/SUMIFS(PL!$I:$I,inPlnt,$A42),2)=0,"",ROUND(SUMPRODUCT(--(inPlnt=$A42),PL!V:V,PL!$I:$I)/SUMIFS(PL!$I:$I,inPlnt,$A42),2)),"")</f>
        <v>10</v>
      </c>
      <c r="V42" s="56">
        <f>IFERROR(IF(ROUND(SUMPRODUCT(--(inPlnt=$A42),PL!W:W,PL!$I:$I)/SUMIFS(PL!$I:$I,inPlnt,$A42),2)=0,"",ROUND(SUMPRODUCT(--(inPlnt=$A42),PL!W:W,PL!$I:$I)/SUMIFS(PL!$I:$I,inPlnt,$A42),2)),"")</f>
        <v>10</v>
      </c>
      <c r="W42" s="57" t="str">
        <f>IFERROR(IF(ROUND(SUMPRODUCT(--(inPlnt=$A42),PL!X:X,PL!$I:$I)/SUMIFS(PL!$I:$I,inPlnt,$A42),2)=0,"",ROUND(SUMPRODUCT(--(inPlnt=$A42),PL!X:X,PL!$I:$I)/SUMIFS(PL!$I:$I,inPlnt,$A42),2)),"")</f>
        <v/>
      </c>
      <c r="X42" s="58" t="str">
        <f>IFERROR(IF(ROUND(SUMPRODUCT(--(inPlnt=$A42),PL!Y:Y,PL!$L:$L)/SUMIFS(PL!$L:$L,inPlnt,$A42),2)=0,"",ROUND(SUMPRODUCT(--(inPlnt=$A42),PL!Y:Y,PL!$L:$L)/SUMIFS(PL!$L:$L,inPlnt,$A42),2)),"")</f>
        <v/>
      </c>
      <c r="Y42" s="56" t="str">
        <f>IFERROR(IF(ROUND(SUMPRODUCT(--(inPlnt=$A42),PL!Z:Z,PL!$L:$L)/SUMIFS(PL!$L:$L,inPlnt,$A42),2)=0,"",ROUND(SUMPRODUCT(--(inPlnt=$A42),PL!Z:Z,PL!$L:$L)/SUMIFS(PL!$L:$L,inPlnt,$A42),2)),"")</f>
        <v/>
      </c>
      <c r="Z42" s="56" t="str">
        <f>IFERROR(IF(ROUND(SUMPRODUCT(--(inPlnt=$A42),PL!AA:AA,PL!$L:$L)/SUMIFS(PL!$L:$L,inPlnt,$A42),2)=0,"",ROUND(SUMPRODUCT(--(inPlnt=$A42),PL!AA:AA,PL!$L:$L)/SUMIFS(PL!$L:$L,inPlnt,$A42),2)),"")</f>
        <v/>
      </c>
      <c r="AA42" s="56" t="str">
        <f>IFERROR(IF(ROUND(SUMPRODUCT(--(inPlnt=$A42),PL!AB:AB,PL!$L:$L)/SUMIFS(PL!$L:$L,inPlnt,$A42),2)=0,"",ROUND(SUMPRODUCT(--(inPlnt=$A42),PL!AB:AB,PL!$L:$L)/SUMIFS(PL!$L:$L,inPlnt,$A42),2)),"")</f>
        <v/>
      </c>
      <c r="AB42" s="56">
        <f>IFERROR(IF(ROUND(SUMPRODUCT(--(inPlnt=$A42),PL!AC:AC,PL!$L:$L)/SUMIFS(PL!$L:$L,inPlnt,$A42),2)=0,"",ROUND(SUMPRODUCT(--(inPlnt=$A42),PL!AC:AC,PL!$L:$L)/SUMIFS(PL!$L:$L,inPlnt,$A42),2)),"")</f>
        <v>25</v>
      </c>
      <c r="AC42" s="56">
        <f>IFERROR(IF(ROUND(SUMPRODUCT(--(inPlnt=$A42),PL!AD:AD,PL!$L:$L)/SUMIFS(PL!$L:$L,inPlnt,$A42),2)=0,"",ROUND(SUMPRODUCT(--(inPlnt=$A42),PL!AD:AD,PL!$L:$L)/SUMIFS(PL!$L:$L,inPlnt,$A42),2)),"")</f>
        <v>35</v>
      </c>
      <c r="AD42" s="56">
        <f>IFERROR(IF(ROUND(SUMPRODUCT(--(inPlnt=$A42),PL!AE:AE,PL!$L:$L)/SUMIFS(PL!$L:$L,inPlnt,$A42),2)=0,"",ROUND(SUMPRODUCT(--(inPlnt=$A42),PL!AE:AE,PL!$L:$L)/SUMIFS(PL!$L:$L,inPlnt,$A42),2)),"")</f>
        <v>20</v>
      </c>
      <c r="AE42" s="56">
        <f>IFERROR(IF(ROUND(SUMPRODUCT(--(inPlnt=$A42),PL!AF:AF,PL!$L:$L)/SUMIFS(PL!$L:$L,inPlnt,$A42),2)=0,"",ROUND(SUMPRODUCT(--(inPlnt=$A42),PL!AF:AF,PL!$L:$L)/SUMIFS(PL!$L:$L,inPlnt,$A42),2)),"")</f>
        <v>20</v>
      </c>
      <c r="AF42" s="56">
        <f>IFERROR(IF(ROUND(SUMPRODUCT(--(inPlnt=$A42),PL!AG:AG,PL!$L:$L)/SUMIFS(PL!$L:$L,inPlnt,$A42),2)=0,"",ROUND(SUMPRODUCT(--(inPlnt=$A42),PL!AG:AG,PL!$L:$L)/SUMIFS(PL!$L:$L,inPlnt,$A42),2)),"")</f>
        <v>20</v>
      </c>
      <c r="AG42" s="56">
        <f>IFERROR(IF(ROUND(SUMPRODUCT(--(inPlnt=$A42),PL!AH:AH,PL!$L:$L)/SUMIFS(PL!$L:$L,inPlnt,$A42),2)=0,"",ROUND(SUMPRODUCT(--(inPlnt=$A42),PL!AH:AH,PL!$L:$L)/SUMIFS(PL!$L:$L,inPlnt,$A42),2)),"")</f>
        <v>10</v>
      </c>
      <c r="AH42" s="56">
        <f>IFERROR(IF(ROUND(SUMPRODUCT(--(inPlnt=$A42),PL!AI:AI,PL!$L:$L)/SUMIFS(PL!$L:$L,inPlnt,$A42),2)=0,"",ROUND(SUMPRODUCT(--(inPlnt=$A42),PL!AI:AI,PL!$L:$L)/SUMIFS(PL!$L:$L,inPlnt,$A42),2)),"")</f>
        <v>10</v>
      </c>
      <c r="AI42" s="59" t="str">
        <f>IFERROR(IF(ROUND(SUMPRODUCT(--(inPlnt=$A42),PL!AJ:AJ,PL!$L:$L)/SUMIFS(PL!$L:$L,inPlnt,$A42),2)=0,"",ROUND(SUMPRODUCT(--(inPlnt=$A42),PL!AJ:AJ,PL!$L:$L)/SUMIFS(PL!$L:$L,inPlnt,$A42),2)),"")</f>
        <v/>
      </c>
      <c r="AJ42" s="58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</row>
    <row r="43" spans="1:56" s="15" customFormat="1">
      <c r="A43" s="13">
        <v>141317</v>
      </c>
      <c r="B43" s="136" t="s">
        <v>107</v>
      </c>
      <c r="C43" s="55">
        <f>IF(SUMIF(inPlnt,$A43,PL!E:E)=0,"",SUMIF(inPlnt,$A43,PL!E:E))</f>
        <v>269</v>
      </c>
      <c r="D43" s="55">
        <f>IF(SUMIF(inPlnt,$A43,PL!F:F)=0,"",SUMIF(inPlnt,$A43,PL!F:F))</f>
        <v>962</v>
      </c>
      <c r="E43" s="55">
        <f>IF(SUMIF(inPlnt,$A43,PL!G:G)=0,"",SUMIF(inPlnt,$A43,PL!G:G))</f>
        <v>962</v>
      </c>
      <c r="F43" s="55">
        <f t="shared" si="22"/>
        <v>596</v>
      </c>
      <c r="G43" s="147"/>
      <c r="H43" s="72">
        <f>IFERROR(ROUND(SUMPRODUCT(--(inPlnt=$A43),PL!$I:$I,PL!$J:$J)/J43,2),"")</f>
        <v>86.8</v>
      </c>
      <c r="I43" s="72">
        <f t="shared" si="21"/>
        <v>13.200000000000003</v>
      </c>
      <c r="J43" s="55">
        <f>IF(SUMIF(inPlnt,$A43,PL!$I:$I)=0,"",SUMIF(inPlnt,$A43,PL!$I:$I))</f>
        <v>573</v>
      </c>
      <c r="K43" s="55">
        <f>IF(SUMIF(inPlnt,$A43,PL!$L:$L)=0,"",SUMIF(inPlnt,$A43,PL!$L:$L))</f>
        <v>573</v>
      </c>
      <c r="L43" s="56">
        <f>IFERROR(IF(ROUND(SUMPRODUCT(--(inPlnt=$A43),PL!M:M,PL!$I:$I)/SUMIFS(PL!$I:$I,inPlnt,$A43),2)=0,"",ROUND(SUMPRODUCT(--(inPlnt=$A43),PL!M:M,PL!$I:$I)/SUMIFS(PL!$I:$I,inPlnt,$A43),2)),"")</f>
        <v>4.01</v>
      </c>
      <c r="M43" s="56">
        <f>IFERROR(IF(ROUND(SUMPRODUCT(--(inPlnt=$A43),PL!N:N,PL!$I:$I)/SUMIFS(PL!$I:$I,inPlnt,$A43),2)=0,"",ROUND(SUMPRODUCT(--(inPlnt=$A43),PL!N:N,PL!$I:$I)/SUMIFS(PL!$I:$I,inPlnt,$A43),2)),"")</f>
        <v>4.01</v>
      </c>
      <c r="N43" s="56">
        <f>IFERROR(IF(ROUND(SUMPRODUCT(--(inPlnt=$A43),PL!O:O,PL!$I:$I)/SUMIFS(PL!$I:$I,inPlnt,$A43),2)=0,"",ROUND(SUMPRODUCT(--(inPlnt=$A43),PL!O:O,PL!$I:$I)/SUMIFS(PL!$I:$I,inPlnt,$A43),2)),"")</f>
        <v>8.02</v>
      </c>
      <c r="O43" s="56">
        <f>IFERROR(IF(ROUND(SUMPRODUCT(--(inPlnt=$A43),PL!P:P,PL!$I:$I)/SUMIFS(PL!$I:$I,inPlnt,$A43),2)=0,"",ROUND(SUMPRODUCT(--(inPlnt=$A43),PL!P:P,PL!$I:$I)/SUMIFS(PL!$I:$I,inPlnt,$A43),2)),"")</f>
        <v>8.02</v>
      </c>
      <c r="P43" s="56">
        <f>IFERROR(IF(ROUND(SUMPRODUCT(--(inPlnt=$A43),PL!Q:Q,PL!$I:$I)/SUMIFS(PL!$I:$I,inPlnt,$A43),2)=0,"",ROUND(SUMPRODUCT(--(inPlnt=$A43),PL!Q:Q,PL!$I:$I)/SUMIFS(PL!$I:$I,inPlnt,$A43),2)),"")</f>
        <v>4.07</v>
      </c>
      <c r="Q43" s="56">
        <f>IFERROR(IF(ROUND(SUMPRODUCT(--(inPlnt=$A43),PL!R:R,PL!$I:$I)/SUMIFS(PL!$I:$I,inPlnt,$A43),2)=0,"",ROUND(SUMPRODUCT(--(inPlnt=$A43),PL!R:R,PL!$I:$I)/SUMIFS(PL!$I:$I,inPlnt,$A43),2)),"")</f>
        <v>6.05</v>
      </c>
      <c r="R43" s="56">
        <f>IFERROR(IF(ROUND(SUMPRODUCT(--(inPlnt=$A43),PL!S:S,PL!$I:$I)/SUMIFS(PL!$I:$I,inPlnt,$A43),2)=0,"",ROUND(SUMPRODUCT(--(inPlnt=$A43),PL!S:S,PL!$I:$I)/SUMIFS(PL!$I:$I,inPlnt,$A43),2)),"")</f>
        <v>6.05</v>
      </c>
      <c r="S43" s="56">
        <f>IFERROR(IF(ROUND(SUMPRODUCT(--(inPlnt=$A43),PL!T:T,PL!$I:$I)/SUMIFS(PL!$I:$I,inPlnt,$A43),2)=0,"",ROUND(SUMPRODUCT(--(inPlnt=$A43),PL!T:T,PL!$I:$I)/SUMIFS(PL!$I:$I,inPlnt,$A43),2)),"")</f>
        <v>8.02</v>
      </c>
      <c r="T43" s="56">
        <f>IFERROR(IF(ROUND(SUMPRODUCT(--(inPlnt=$A43),PL!U:U,PL!$I:$I)/SUMIFS(PL!$I:$I,inPlnt,$A43),2)=0,"",ROUND(SUMPRODUCT(--(inPlnt=$A43),PL!U:U,PL!$I:$I)/SUMIFS(PL!$I:$I,inPlnt,$A43),2)),"")</f>
        <v>4.07</v>
      </c>
      <c r="U43" s="56">
        <f>IFERROR(IF(ROUND(SUMPRODUCT(--(inPlnt=$A43),PL!V:V,PL!$I:$I)/SUMIFS(PL!$I:$I,inPlnt,$A43),2)=0,"",ROUND(SUMPRODUCT(--(inPlnt=$A43),PL!V:V,PL!$I:$I)/SUMIFS(PL!$I:$I,inPlnt,$A43),2)),"")</f>
        <v>4.07</v>
      </c>
      <c r="V43" s="56">
        <f>IFERROR(IF(ROUND(SUMPRODUCT(--(inPlnt=$A43),PL!W:W,PL!$I:$I)/SUMIFS(PL!$I:$I,inPlnt,$A43),2)=0,"",ROUND(SUMPRODUCT(--(inPlnt=$A43),PL!W:W,PL!$I:$I)/SUMIFS(PL!$I:$I,inPlnt,$A43),2)),"")</f>
        <v>2.04</v>
      </c>
      <c r="W43" s="57">
        <f>IFERROR(IF(ROUND(SUMPRODUCT(--(inPlnt=$A43),PL!X:X,PL!$I:$I)/SUMIFS(PL!$I:$I,inPlnt,$A43),2)=0,"",ROUND(SUMPRODUCT(--(inPlnt=$A43),PL!X:X,PL!$I:$I)/SUMIFS(PL!$I:$I,inPlnt,$A43),2)),"")</f>
        <v>5.99</v>
      </c>
      <c r="X43" s="58">
        <f>IFERROR(IF(ROUND(SUMPRODUCT(--(inPlnt=$A43),PL!Y:Y,PL!$L:$L)/SUMIFS(PL!$L:$L,inPlnt,$A43),2)=0,"",ROUND(SUMPRODUCT(--(inPlnt=$A43),PL!Y:Y,PL!$L:$L)/SUMIFS(PL!$L:$L,inPlnt,$A43),2)),"")</f>
        <v>23.78</v>
      </c>
      <c r="Y43" s="56">
        <f>IFERROR(IF(ROUND(SUMPRODUCT(--(inPlnt=$A43),PL!Z:Z,PL!$L:$L)/SUMIFS(PL!$L:$L,inPlnt,$A43),2)=0,"",ROUND(SUMPRODUCT(--(inPlnt=$A43),PL!Z:Z,PL!$L:$L)/SUMIFS(PL!$L:$L,inPlnt,$A43),2)),"")</f>
        <v>19.82</v>
      </c>
      <c r="Z43" s="56">
        <f>IFERROR(IF(ROUND(SUMPRODUCT(--(inPlnt=$A43),PL!AA:AA,PL!$L:$L)/SUMIFS(PL!$L:$L,inPlnt,$A43),2)=0,"",ROUND(SUMPRODUCT(--(inPlnt=$A43),PL!AA:AA,PL!$L:$L)/SUMIFS(PL!$L:$L,inPlnt,$A43),2)),"")</f>
        <v>8.02</v>
      </c>
      <c r="AA43" s="56">
        <f>IFERROR(IF(ROUND(SUMPRODUCT(--(inPlnt=$A43),PL!AB:AB,PL!$L:$L)/SUMIFS(PL!$L:$L,inPlnt,$A43),2)=0,"",ROUND(SUMPRODUCT(--(inPlnt=$A43),PL!AB:AB,PL!$L:$L)/SUMIFS(PL!$L:$L,inPlnt,$A43),2)),"")</f>
        <v>8.02</v>
      </c>
      <c r="AB43" s="56">
        <f>IFERROR(IF(ROUND(SUMPRODUCT(--(inPlnt=$A43),PL!AC:AC,PL!$L:$L)/SUMIFS(PL!$L:$L,inPlnt,$A43),2)=0,"",ROUND(SUMPRODUCT(--(inPlnt=$A43),PL!AC:AC,PL!$L:$L)/SUMIFS(PL!$L:$L,inPlnt,$A43),2)),"")</f>
        <v>4.07</v>
      </c>
      <c r="AC43" s="56">
        <f>IFERROR(IF(ROUND(SUMPRODUCT(--(inPlnt=$A43),PL!AD:AD,PL!$L:$L)/SUMIFS(PL!$L:$L,inPlnt,$A43),2)=0,"",ROUND(SUMPRODUCT(--(inPlnt=$A43),PL!AD:AD,PL!$L:$L)/SUMIFS(PL!$L:$L,inPlnt,$A43),2)),"")</f>
        <v>6.05</v>
      </c>
      <c r="AD43" s="56">
        <f>IFERROR(IF(ROUND(SUMPRODUCT(--(inPlnt=$A43),PL!AE:AE,PL!$L:$L)/SUMIFS(PL!$L:$L,inPlnt,$A43),2)=0,"",ROUND(SUMPRODUCT(--(inPlnt=$A43),PL!AE:AE,PL!$L:$L)/SUMIFS(PL!$L:$L,inPlnt,$A43),2)),"")</f>
        <v>6.05</v>
      </c>
      <c r="AE43" s="56">
        <f>IFERROR(IF(ROUND(SUMPRODUCT(--(inPlnt=$A43),PL!AF:AF,PL!$L:$L)/SUMIFS(PL!$L:$L,inPlnt,$A43),2)=0,"",ROUND(SUMPRODUCT(--(inPlnt=$A43),PL!AF:AF,PL!$L:$L)/SUMIFS(PL!$L:$L,inPlnt,$A43),2)),"")</f>
        <v>8.02</v>
      </c>
      <c r="AF43" s="56">
        <f>IFERROR(IF(ROUND(SUMPRODUCT(--(inPlnt=$A43),PL!AG:AG,PL!$L:$L)/SUMIFS(PL!$L:$L,inPlnt,$A43),2)=0,"",ROUND(SUMPRODUCT(--(inPlnt=$A43),PL!AG:AG,PL!$L:$L)/SUMIFS(PL!$L:$L,inPlnt,$A43),2)),"")</f>
        <v>4.07</v>
      </c>
      <c r="AG43" s="56">
        <f>IFERROR(IF(ROUND(SUMPRODUCT(--(inPlnt=$A43),PL!AH:AH,PL!$L:$L)/SUMIFS(PL!$L:$L,inPlnt,$A43),2)=0,"",ROUND(SUMPRODUCT(--(inPlnt=$A43),PL!AH:AH,PL!$L:$L)/SUMIFS(PL!$L:$L,inPlnt,$A43),2)),"")</f>
        <v>4.07</v>
      </c>
      <c r="AH43" s="56">
        <f>IFERROR(IF(ROUND(SUMPRODUCT(--(inPlnt=$A43),PL!AI:AI,PL!$L:$L)/SUMIFS(PL!$L:$L,inPlnt,$A43),2)=0,"",ROUND(SUMPRODUCT(--(inPlnt=$A43),PL!AI:AI,PL!$L:$L)/SUMIFS(PL!$L:$L,inPlnt,$A43),2)),"")</f>
        <v>2.04</v>
      </c>
      <c r="AI43" s="59">
        <f>IFERROR(IF(ROUND(SUMPRODUCT(--(inPlnt=$A43),PL!AJ:AJ,PL!$L:$L)/SUMIFS(PL!$L:$L,inPlnt,$A43),2)=0,"",ROUND(SUMPRODUCT(--(inPlnt=$A43),PL!AJ:AJ,PL!$L:$L)/SUMIFS(PL!$L:$L,inPlnt,$A43),2)),"")</f>
        <v>2.04</v>
      </c>
      <c r="AJ43" s="58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</row>
    <row r="44" spans="1:56" s="15" customFormat="1">
      <c r="A44" s="13">
        <v>141332</v>
      </c>
      <c r="B44" s="136" t="s">
        <v>116</v>
      </c>
      <c r="C44" s="55">
        <f>IF(SUMIF(inPlnt,$A44,PL!E:E)=0,"",SUMIF(inPlnt,$A44,PL!E:E))</f>
        <v>84</v>
      </c>
      <c r="D44" s="55">
        <f>IF(SUMIF(inPlnt,$A44,PL!F:F)=0,"",SUMIF(inPlnt,$A44,PL!F:F))</f>
        <v>113</v>
      </c>
      <c r="E44" s="55">
        <f>IF(SUMIF(inPlnt,$A44,PL!G:G)=0,"",SUMIF(inPlnt,$A44,PL!G:G))</f>
        <v>113</v>
      </c>
      <c r="F44" s="55">
        <f t="shared" si="22"/>
        <v>2761</v>
      </c>
      <c r="G44" s="147"/>
      <c r="H44" s="72">
        <f>IFERROR(ROUND(SUMPRODUCT(--(inPlnt=$A44),PL!$I:$I,PL!$J:$J)/J44,2),"")</f>
        <v>100</v>
      </c>
      <c r="I44" s="72">
        <f t="shared" si="21"/>
        <v>0</v>
      </c>
      <c r="J44" s="55">
        <f>IF(SUMIF(inPlnt,$A44,PL!$I:$I)=0,"",SUMIF(inPlnt,$A44,PL!$I:$I))</f>
        <v>312</v>
      </c>
      <c r="K44" s="55">
        <f>IF(SUMIF(inPlnt,$A44,PL!$L:$L)=0,"",SUMIF(inPlnt,$A44,PL!$L:$L))</f>
        <v>316.60000000000002</v>
      </c>
      <c r="L44" s="56" t="str">
        <f>IFERROR(IF(ROUND(SUMPRODUCT(--(inPlnt=$A44),PL!M:M,PL!$I:$I)/SUMIFS(PL!$I:$I,inPlnt,$A44),2)=0,"",ROUND(SUMPRODUCT(--(inPlnt=$A44),PL!M:M,PL!$I:$I)/SUMIFS(PL!$I:$I,inPlnt,$A44),2)),"")</f>
        <v/>
      </c>
      <c r="M44" s="56" t="str">
        <f>IFERROR(IF(ROUND(SUMPRODUCT(--(inPlnt=$A44),PL!N:N,PL!$I:$I)/SUMIFS(PL!$I:$I,inPlnt,$A44),2)=0,"",ROUND(SUMPRODUCT(--(inPlnt=$A44),PL!N:N,PL!$I:$I)/SUMIFS(PL!$I:$I,inPlnt,$A44),2)),"")</f>
        <v/>
      </c>
      <c r="N44" s="56">
        <f>IFERROR(IF(ROUND(SUMPRODUCT(--(inPlnt=$A44),PL!O:O,PL!$I:$I)/SUMIFS(PL!$I:$I,inPlnt,$A44),2)=0,"",ROUND(SUMPRODUCT(--(inPlnt=$A44),PL!O:O,PL!$I:$I)/SUMIFS(PL!$I:$I,inPlnt,$A44),2)),"")</f>
        <v>20</v>
      </c>
      <c r="O44" s="56">
        <f>IFERROR(IF(ROUND(SUMPRODUCT(--(inPlnt=$A44),PL!P:P,PL!$I:$I)/SUMIFS(PL!$I:$I,inPlnt,$A44),2)=0,"",ROUND(SUMPRODUCT(--(inPlnt=$A44),PL!P:P,PL!$I:$I)/SUMIFS(PL!$I:$I,inPlnt,$A44),2)),"")</f>
        <v>23.33</v>
      </c>
      <c r="P44" s="56" t="str">
        <f>IFERROR(IF(ROUND(SUMPRODUCT(--(inPlnt=$A44),PL!Q:Q,PL!$I:$I)/SUMIFS(PL!$I:$I,inPlnt,$A44),2)=0,"",ROUND(SUMPRODUCT(--(inPlnt=$A44),PL!Q:Q,PL!$I:$I)/SUMIFS(PL!$I:$I,inPlnt,$A44),2)),"")</f>
        <v/>
      </c>
      <c r="Q44" s="56">
        <f>IFERROR(IF(ROUND(SUMPRODUCT(--(inPlnt=$A44),PL!R:R,PL!$I:$I)/SUMIFS(PL!$I:$I,inPlnt,$A44),2)=0,"",ROUND(SUMPRODUCT(--(inPlnt=$A44),PL!R:R,PL!$I:$I)/SUMIFS(PL!$I:$I,inPlnt,$A44),2)),"")</f>
        <v>6.67</v>
      </c>
      <c r="R44" s="56">
        <f>IFERROR(IF(ROUND(SUMPRODUCT(--(inPlnt=$A44),PL!S:S,PL!$I:$I)/SUMIFS(PL!$I:$I,inPlnt,$A44),2)=0,"",ROUND(SUMPRODUCT(--(inPlnt=$A44),PL!S:S,PL!$I:$I)/SUMIFS(PL!$I:$I,inPlnt,$A44),2)),"")</f>
        <v>26.67</v>
      </c>
      <c r="S44" s="56">
        <f>IFERROR(IF(ROUND(SUMPRODUCT(--(inPlnt=$A44),PL!T:T,PL!$I:$I)/SUMIFS(PL!$I:$I,inPlnt,$A44),2)=0,"",ROUND(SUMPRODUCT(--(inPlnt=$A44),PL!T:T,PL!$I:$I)/SUMIFS(PL!$I:$I,inPlnt,$A44),2)),"")</f>
        <v>30</v>
      </c>
      <c r="T44" s="56">
        <f>IFERROR(IF(ROUND(SUMPRODUCT(--(inPlnt=$A44),PL!U:U,PL!$I:$I)/SUMIFS(PL!$I:$I,inPlnt,$A44),2)=0,"",ROUND(SUMPRODUCT(--(inPlnt=$A44),PL!U:U,PL!$I:$I)/SUMIFS(PL!$I:$I,inPlnt,$A44),2)),"")</f>
        <v>6.67</v>
      </c>
      <c r="U44" s="56">
        <f>IFERROR(IF(ROUND(SUMPRODUCT(--(inPlnt=$A44),PL!V:V,PL!$I:$I)/SUMIFS(PL!$I:$I,inPlnt,$A44),2)=0,"",ROUND(SUMPRODUCT(--(inPlnt=$A44),PL!V:V,PL!$I:$I)/SUMIFS(PL!$I:$I,inPlnt,$A44),2)),"")</f>
        <v>3.33</v>
      </c>
      <c r="V44" s="56">
        <f>IFERROR(IF(ROUND(SUMPRODUCT(--(inPlnt=$A44),PL!W:W,PL!$I:$I)/SUMIFS(PL!$I:$I,inPlnt,$A44),2)=0,"",ROUND(SUMPRODUCT(--(inPlnt=$A44),PL!W:W,PL!$I:$I)/SUMIFS(PL!$I:$I,inPlnt,$A44),2)),"")</f>
        <v>23.33</v>
      </c>
      <c r="W44" s="57">
        <f>IFERROR(IF(ROUND(SUMPRODUCT(--(inPlnt=$A44),PL!X:X,PL!$I:$I)/SUMIFS(PL!$I:$I,inPlnt,$A44),2)=0,"",ROUND(SUMPRODUCT(--(inPlnt=$A44),PL!X:X,PL!$I:$I)/SUMIFS(PL!$I:$I,inPlnt,$A44),2)),"")</f>
        <v>26.67</v>
      </c>
      <c r="X44" s="58" t="str">
        <f>IFERROR(IF(ROUND(SUMPRODUCT(--(inPlnt=$A44),PL!Y:Y,PL!$L:$L)/SUMIFS(PL!$L:$L,inPlnt,$A44),2)=0,"",ROUND(SUMPRODUCT(--(inPlnt=$A44),PL!Y:Y,PL!$L:$L)/SUMIFS(PL!$L:$L,inPlnt,$A44),2)),"")</f>
        <v/>
      </c>
      <c r="Y44" s="56" t="str">
        <f>IFERROR(IF(ROUND(SUMPRODUCT(--(inPlnt=$A44),PL!Z:Z,PL!$L:$L)/SUMIFS(PL!$L:$L,inPlnt,$A44),2)=0,"",ROUND(SUMPRODUCT(--(inPlnt=$A44),PL!Z:Z,PL!$L:$L)/SUMIFS(PL!$L:$L,inPlnt,$A44),2)),"")</f>
        <v/>
      </c>
      <c r="Z44" s="56">
        <f>IFERROR(IF(ROUND(SUMPRODUCT(--(inPlnt=$A44),PL!AA:AA,PL!$L:$L)/SUMIFS(PL!$L:$L,inPlnt,$A44),2)=0,"",ROUND(SUMPRODUCT(--(inPlnt=$A44),PL!AA:AA,PL!$L:$L)/SUMIFS(PL!$L:$L,inPlnt,$A44),2)),"")</f>
        <v>30</v>
      </c>
      <c r="AA44" s="56">
        <f>IFERROR(IF(ROUND(SUMPRODUCT(--(inPlnt=$A44),PL!AB:AB,PL!$L:$L)/SUMIFS(PL!$L:$L,inPlnt,$A44),2)=0,"",ROUND(SUMPRODUCT(--(inPlnt=$A44),PL!AB:AB,PL!$L:$L)/SUMIFS(PL!$L:$L,inPlnt,$A44),2)),"")</f>
        <v>25.83</v>
      </c>
      <c r="AB44" s="56">
        <f>IFERROR(IF(ROUND(SUMPRODUCT(--(inPlnt=$A44),PL!AC:AC,PL!$L:$L)/SUMIFS(PL!$L:$L,inPlnt,$A44),2)=0,"",ROUND(SUMPRODUCT(--(inPlnt=$A44),PL!AC:AC,PL!$L:$L)/SUMIFS(PL!$L:$L,inPlnt,$A44),2)),"")</f>
        <v>11.67</v>
      </c>
      <c r="AC44" s="56">
        <f>IFERROR(IF(ROUND(SUMPRODUCT(--(inPlnt=$A44),PL!AD:AD,PL!$L:$L)/SUMIFS(PL!$L:$L,inPlnt,$A44),2)=0,"",ROUND(SUMPRODUCT(--(inPlnt=$A44),PL!AD:AD,PL!$L:$L)/SUMIFS(PL!$L:$L,inPlnt,$A44),2)),"")</f>
        <v>13.33</v>
      </c>
      <c r="AD44" s="56">
        <f>IFERROR(IF(ROUND(SUMPRODUCT(--(inPlnt=$A44),PL!AE:AE,PL!$L:$L)/SUMIFS(PL!$L:$L,inPlnt,$A44),2)=0,"",ROUND(SUMPRODUCT(--(inPlnt=$A44),PL!AE:AE,PL!$L:$L)/SUMIFS(PL!$L:$L,inPlnt,$A44),2)),"")</f>
        <v>26.67</v>
      </c>
      <c r="AE44" s="56">
        <f>IFERROR(IF(ROUND(SUMPRODUCT(--(inPlnt=$A44),PL!AF:AF,PL!$L:$L)/SUMIFS(PL!$L:$L,inPlnt,$A44),2)=0,"",ROUND(SUMPRODUCT(--(inPlnt=$A44),PL!AF:AF,PL!$L:$L)/SUMIFS(PL!$L:$L,inPlnt,$A44),2)),"")</f>
        <v>30</v>
      </c>
      <c r="AF44" s="56">
        <f>IFERROR(IF(ROUND(SUMPRODUCT(--(inPlnt=$A44),PL!AG:AG,PL!$L:$L)/SUMIFS(PL!$L:$L,inPlnt,$A44),2)=0,"",ROUND(SUMPRODUCT(--(inPlnt=$A44),PL!AG:AG,PL!$L:$L)/SUMIFS(PL!$L:$L,inPlnt,$A44),2)),"")</f>
        <v>6.67</v>
      </c>
      <c r="AG44" s="56">
        <f>IFERROR(IF(ROUND(SUMPRODUCT(--(inPlnt=$A44),PL!AH:AH,PL!$L:$L)/SUMIFS(PL!$L:$L,inPlnt,$A44),2)=0,"",ROUND(SUMPRODUCT(--(inPlnt=$A44),PL!AH:AH,PL!$L:$L)/SUMIFS(PL!$L:$L,inPlnt,$A44),2)),"")</f>
        <v>3.33</v>
      </c>
      <c r="AH44" s="56">
        <f>IFERROR(IF(ROUND(SUMPRODUCT(--(inPlnt=$A44),PL!AI:AI,PL!$L:$L)/SUMIFS(PL!$L:$L,inPlnt,$A44),2)=0,"",ROUND(SUMPRODUCT(--(inPlnt=$A44),PL!AI:AI,PL!$L:$L)/SUMIFS(PL!$L:$L,inPlnt,$A44),2)),"")</f>
        <v>23.33</v>
      </c>
      <c r="AI44" s="59">
        <f>IFERROR(IF(ROUND(SUMPRODUCT(--(inPlnt=$A44),PL!AJ:AJ,PL!$L:$L)/SUMIFS(PL!$L:$L,inPlnt,$A44),2)=0,"",ROUND(SUMPRODUCT(--(inPlnt=$A44),PL!AJ:AJ,PL!$L:$L)/SUMIFS(PL!$L:$L,inPlnt,$A44),2)),"")</f>
        <v>25</v>
      </c>
      <c r="AJ44" s="58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</row>
    <row r="45" spans="1:56" s="15" customFormat="1">
      <c r="A45" s="13">
        <v>141335</v>
      </c>
      <c r="B45" s="136" t="s">
        <v>118</v>
      </c>
      <c r="C45" s="55">
        <f>IF(SUMIF(inPlnt,$A45,PL!E:E)=0,"",SUMIF(inPlnt,$A45,PL!E:E))</f>
        <v>145</v>
      </c>
      <c r="D45" s="55">
        <f>IF(SUMIF(inPlnt,$A45,PL!F:F)=0,"",SUMIF(inPlnt,$A45,PL!F:F))</f>
        <v>526</v>
      </c>
      <c r="E45" s="55">
        <f>IF(SUMIF(inPlnt,$A45,PL!G:G)=0,"",SUMIF(inPlnt,$A45,PL!G:G))</f>
        <v>526</v>
      </c>
      <c r="F45" s="55">
        <f t="shared" si="22"/>
        <v>2835</v>
      </c>
      <c r="G45" s="147"/>
      <c r="H45" s="72">
        <f>IFERROR(ROUND(SUMPRODUCT(--(inPlnt=$A45),PL!$I:$I,PL!$J:$J)/J45,2),"")</f>
        <v>100</v>
      </c>
      <c r="I45" s="72">
        <f t="shared" si="21"/>
        <v>0</v>
      </c>
      <c r="J45" s="55">
        <f>IF(SUMIF(inPlnt,$A45,PL!$I:$I)=0,"",SUMIF(inPlnt,$A45,PL!$I:$I))</f>
        <v>1491</v>
      </c>
      <c r="K45" s="55">
        <f>IF(SUMIF(inPlnt,$A45,PL!$L:$L)=0,"",SUMIF(inPlnt,$A45,PL!$L:$L))</f>
        <v>1451</v>
      </c>
      <c r="L45" s="56" t="str">
        <f>IFERROR(IF(ROUND(SUMPRODUCT(--(inPlnt=$A45),PL!M:M,PL!$I:$I)/SUMIFS(PL!$I:$I,inPlnt,$A45),2)=0,"",ROUND(SUMPRODUCT(--(inPlnt=$A45),PL!M:M,PL!$I:$I)/SUMIFS(PL!$I:$I,inPlnt,$A45),2)),"")</f>
        <v/>
      </c>
      <c r="M45" s="56" t="str">
        <f>IFERROR(IF(ROUND(SUMPRODUCT(--(inPlnt=$A45),PL!N:N,PL!$I:$I)/SUMIFS(PL!$I:$I,inPlnt,$A45),2)=0,"",ROUND(SUMPRODUCT(--(inPlnt=$A45),PL!N:N,PL!$I:$I)/SUMIFS(PL!$I:$I,inPlnt,$A45),2)),"")</f>
        <v/>
      </c>
      <c r="N45" s="56" t="str">
        <f>IFERROR(IF(ROUND(SUMPRODUCT(--(inPlnt=$A45),PL!O:O,PL!$I:$I)/SUMIFS(PL!$I:$I,inPlnt,$A45),2)=0,"",ROUND(SUMPRODUCT(--(inPlnt=$A45),PL!O:O,PL!$I:$I)/SUMIFS(PL!$I:$I,inPlnt,$A45),2)),"")</f>
        <v/>
      </c>
      <c r="O45" s="56" t="str">
        <f>IFERROR(IF(ROUND(SUMPRODUCT(--(inPlnt=$A45),PL!P:P,PL!$I:$I)/SUMIFS(PL!$I:$I,inPlnt,$A45),2)=0,"",ROUND(SUMPRODUCT(--(inPlnt=$A45),PL!P:P,PL!$I:$I)/SUMIFS(PL!$I:$I,inPlnt,$A45),2)),"")</f>
        <v/>
      </c>
      <c r="P45" s="56" t="str">
        <f>IFERROR(IF(ROUND(SUMPRODUCT(--(inPlnt=$A45),PL!Q:Q,PL!$I:$I)/SUMIFS(PL!$I:$I,inPlnt,$A45),2)=0,"",ROUND(SUMPRODUCT(--(inPlnt=$A45),PL!Q:Q,PL!$I:$I)/SUMIFS(PL!$I:$I,inPlnt,$A45),2)),"")</f>
        <v/>
      </c>
      <c r="Q45" s="56" t="str">
        <f>IFERROR(IF(ROUND(SUMPRODUCT(--(inPlnt=$A45),PL!R:R,PL!$I:$I)/SUMIFS(PL!$I:$I,inPlnt,$A45),2)=0,"",ROUND(SUMPRODUCT(--(inPlnt=$A45),PL!R:R,PL!$I:$I)/SUMIFS(PL!$I:$I,inPlnt,$A45),2)),"")</f>
        <v/>
      </c>
      <c r="R45" s="56" t="str">
        <f>IFERROR(IF(ROUND(SUMPRODUCT(--(inPlnt=$A45),PL!S:S,PL!$I:$I)/SUMIFS(PL!$I:$I,inPlnt,$A45),2)=0,"",ROUND(SUMPRODUCT(--(inPlnt=$A45),PL!S:S,PL!$I:$I)/SUMIFS(PL!$I:$I,inPlnt,$A45),2)),"")</f>
        <v/>
      </c>
      <c r="S45" s="56">
        <f>IFERROR(IF(ROUND(SUMPRODUCT(--(inPlnt=$A45),PL!T:T,PL!$I:$I)/SUMIFS(PL!$I:$I,inPlnt,$A45),2)=0,"",ROUND(SUMPRODUCT(--(inPlnt=$A45),PL!T:T,PL!$I:$I)/SUMIFS(PL!$I:$I,inPlnt,$A45),2)),"")</f>
        <v>13.33</v>
      </c>
      <c r="T45" s="56">
        <f>IFERROR(IF(ROUND(SUMPRODUCT(--(inPlnt=$A45),PL!U:U,PL!$I:$I)/SUMIFS(PL!$I:$I,inPlnt,$A45),2)=0,"",ROUND(SUMPRODUCT(--(inPlnt=$A45),PL!U:U,PL!$I:$I)/SUMIFS(PL!$I:$I,inPlnt,$A45),2)),"")</f>
        <v>10</v>
      </c>
      <c r="U45" s="56">
        <f>IFERROR(IF(ROUND(SUMPRODUCT(--(inPlnt=$A45),PL!V:V,PL!$I:$I)/SUMIFS(PL!$I:$I,inPlnt,$A45),2)=0,"",ROUND(SUMPRODUCT(--(inPlnt=$A45),PL!V:V,PL!$I:$I)/SUMIFS(PL!$I:$I,inPlnt,$A45),2)),"")</f>
        <v>43.33</v>
      </c>
      <c r="V45" s="56" t="str">
        <f>IFERROR(IF(ROUND(SUMPRODUCT(--(inPlnt=$A45),PL!W:W,PL!$I:$I)/SUMIFS(PL!$I:$I,inPlnt,$A45),2)=0,"",ROUND(SUMPRODUCT(--(inPlnt=$A45),PL!W:W,PL!$I:$I)/SUMIFS(PL!$I:$I,inPlnt,$A45),2)),"")</f>
        <v/>
      </c>
      <c r="W45" s="57" t="str">
        <f>IFERROR(IF(ROUND(SUMPRODUCT(--(inPlnt=$A45),PL!X:X,PL!$I:$I)/SUMIFS(PL!$I:$I,inPlnt,$A45),2)=0,"",ROUND(SUMPRODUCT(--(inPlnt=$A45),PL!X:X,PL!$I:$I)/SUMIFS(PL!$I:$I,inPlnt,$A45),2)),"")</f>
        <v/>
      </c>
      <c r="X45" s="58" t="str">
        <f>IFERROR(IF(ROUND(SUMPRODUCT(--(inPlnt=$A45),PL!Y:Y,PL!$L:$L)/SUMIFS(PL!$L:$L,inPlnt,$A45),2)=0,"",ROUND(SUMPRODUCT(--(inPlnt=$A45),PL!Y:Y,PL!$L:$L)/SUMIFS(PL!$L:$L,inPlnt,$A45),2)),"")</f>
        <v/>
      </c>
      <c r="Y45" s="56" t="str">
        <f>IFERROR(IF(ROUND(SUMPRODUCT(--(inPlnt=$A45),PL!Z:Z,PL!$L:$L)/SUMIFS(PL!$L:$L,inPlnt,$A45),2)=0,"",ROUND(SUMPRODUCT(--(inPlnt=$A45),PL!Z:Z,PL!$L:$L)/SUMIFS(PL!$L:$L,inPlnt,$A45),2)),"")</f>
        <v/>
      </c>
      <c r="Z45" s="56">
        <f>IFERROR(IF(ROUND(SUMPRODUCT(--(inPlnt=$A45),PL!AA:AA,PL!$L:$L)/SUMIFS(PL!$L:$L,inPlnt,$A45),2)=0,"",ROUND(SUMPRODUCT(--(inPlnt=$A45),PL!AA:AA,PL!$L:$L)/SUMIFS(PL!$L:$L,inPlnt,$A45),2)),"")</f>
        <v>13.33</v>
      </c>
      <c r="AA45" s="56">
        <f>IFERROR(IF(ROUND(SUMPRODUCT(--(inPlnt=$A45),PL!AB:AB,PL!$L:$L)/SUMIFS(PL!$L:$L,inPlnt,$A45),2)=0,"",ROUND(SUMPRODUCT(--(inPlnt=$A45),PL!AB:AB,PL!$L:$L)/SUMIFS(PL!$L:$L,inPlnt,$A45),2)),"")</f>
        <v>36.67</v>
      </c>
      <c r="AB45" s="56">
        <f>IFERROR(IF(ROUND(SUMPRODUCT(--(inPlnt=$A45),PL!AC:AC,PL!$L:$L)/SUMIFS(PL!$L:$L,inPlnt,$A45),2)=0,"",ROUND(SUMPRODUCT(--(inPlnt=$A45),PL!AC:AC,PL!$L:$L)/SUMIFS(PL!$L:$L,inPlnt,$A45),2)),"")</f>
        <v>16.670000000000002</v>
      </c>
      <c r="AC45" s="56" t="str">
        <f>IFERROR(IF(ROUND(SUMPRODUCT(--(inPlnt=$A45),PL!AD:AD,PL!$L:$L)/SUMIFS(PL!$L:$L,inPlnt,$A45),2)=0,"",ROUND(SUMPRODUCT(--(inPlnt=$A45),PL!AD:AD,PL!$L:$L)/SUMIFS(PL!$L:$L,inPlnt,$A45),2)),"")</f>
        <v/>
      </c>
      <c r="AD45" s="56" t="str">
        <f>IFERROR(IF(ROUND(SUMPRODUCT(--(inPlnt=$A45),PL!AE:AE,PL!$L:$L)/SUMIFS(PL!$L:$L,inPlnt,$A45),2)=0,"",ROUND(SUMPRODUCT(--(inPlnt=$A45),PL!AE:AE,PL!$L:$L)/SUMIFS(PL!$L:$L,inPlnt,$A45),2)),"")</f>
        <v/>
      </c>
      <c r="AE45" s="56">
        <f>IFERROR(IF(ROUND(SUMPRODUCT(--(inPlnt=$A45),PL!AF:AF,PL!$L:$L)/SUMIFS(PL!$L:$L,inPlnt,$A45),2)=0,"",ROUND(SUMPRODUCT(--(inPlnt=$A45),PL!AF:AF,PL!$L:$L)/SUMIFS(PL!$L:$L,inPlnt,$A45),2)),"")</f>
        <v>13.33</v>
      </c>
      <c r="AF45" s="56">
        <f>IFERROR(IF(ROUND(SUMPRODUCT(--(inPlnt=$A45),PL!AG:AG,PL!$L:$L)/SUMIFS(PL!$L:$L,inPlnt,$A45),2)=0,"",ROUND(SUMPRODUCT(--(inPlnt=$A45),PL!AG:AG,PL!$L:$L)/SUMIFS(PL!$L:$L,inPlnt,$A45),2)),"")</f>
        <v>10</v>
      </c>
      <c r="AG45" s="56">
        <f>IFERROR(IF(ROUND(SUMPRODUCT(--(inPlnt=$A45),PL!AH:AH,PL!$L:$L)/SUMIFS(PL!$L:$L,inPlnt,$A45),2)=0,"",ROUND(SUMPRODUCT(--(inPlnt=$A45),PL!AH:AH,PL!$L:$L)/SUMIFS(PL!$L:$L,inPlnt,$A45),2)),"")</f>
        <v>10</v>
      </c>
      <c r="AH45" s="56" t="str">
        <f>IFERROR(IF(ROUND(SUMPRODUCT(--(inPlnt=$A45),PL!AI:AI,PL!$L:$L)/SUMIFS(PL!$L:$L,inPlnt,$A45),2)=0,"",ROUND(SUMPRODUCT(--(inPlnt=$A45),PL!AI:AI,PL!$L:$L)/SUMIFS(PL!$L:$L,inPlnt,$A45),2)),"")</f>
        <v/>
      </c>
      <c r="AI45" s="59" t="str">
        <f>IFERROR(IF(ROUND(SUMPRODUCT(--(inPlnt=$A45),PL!AJ:AJ,PL!$L:$L)/SUMIFS(PL!$L:$L,inPlnt,$A45),2)=0,"",ROUND(SUMPRODUCT(--(inPlnt=$A45),PL!AJ:AJ,PL!$L:$L)/SUMIFS(PL!$L:$L,inPlnt,$A45),2)),"")</f>
        <v/>
      </c>
      <c r="AJ45" s="58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56" s="15" customFormat="1">
      <c r="A46" s="13">
        <v>141336</v>
      </c>
      <c r="B46" s="136" t="s">
        <v>119</v>
      </c>
      <c r="C46" s="55">
        <f>IF(SUMIF(inPlnt,$A46,PL!E:E)=0,"",SUMIF(inPlnt,$A46,PL!E:E))</f>
        <v>20</v>
      </c>
      <c r="D46" s="55">
        <f>IF(SUMIF(inPlnt,$A46,PL!F:F)=0,"",SUMIF(inPlnt,$A46,PL!F:F))</f>
        <v>35</v>
      </c>
      <c r="E46" s="55">
        <f>IF(SUMIF(inPlnt,$A46,PL!G:G)=0,"",SUMIF(inPlnt,$A46,PL!G:G))</f>
        <v>35</v>
      </c>
      <c r="F46" s="55">
        <f t="shared" si="22"/>
        <v>3000</v>
      </c>
      <c r="G46" s="147"/>
      <c r="H46" s="72">
        <f>IFERROR(ROUND(SUMPRODUCT(--(inPlnt=$A46),PL!$I:$I,PL!$J:$J)/J46,2),"")</f>
        <v>100</v>
      </c>
      <c r="I46" s="72">
        <f t="shared" si="21"/>
        <v>0</v>
      </c>
      <c r="J46" s="55">
        <f>IF(SUMIF(inPlnt,$A46,PL!$I:$I)=0,"",SUMIF(inPlnt,$A46,PL!$I:$I))</f>
        <v>105</v>
      </c>
      <c r="K46" s="55">
        <f>IF(SUMIF(inPlnt,$A46,PL!$L:$L)=0,"",SUMIF(inPlnt,$A46,PL!$L:$L))</f>
        <v>105</v>
      </c>
      <c r="L46" s="56">
        <f>IFERROR(IF(ROUND(SUMPRODUCT(--(inPlnt=$A46),PL!M:M,PL!$I:$I)/SUMIFS(PL!$I:$I,inPlnt,$A46),2)=0,"",ROUND(SUMPRODUCT(--(inPlnt=$A46),PL!M:M,PL!$I:$I)/SUMIFS(PL!$I:$I,inPlnt,$A46),2)),"")</f>
        <v>30</v>
      </c>
      <c r="M46" s="56">
        <f>IFERROR(IF(ROUND(SUMPRODUCT(--(inPlnt=$A46),PL!N:N,PL!$I:$I)/SUMIFS(PL!$I:$I,inPlnt,$A46),2)=0,"",ROUND(SUMPRODUCT(--(inPlnt=$A46),PL!N:N,PL!$I:$I)/SUMIFS(PL!$I:$I,inPlnt,$A46),2)),"")</f>
        <v>20</v>
      </c>
      <c r="N46" s="56" t="str">
        <f>IFERROR(IF(ROUND(SUMPRODUCT(--(inPlnt=$A46),PL!O:O,PL!$I:$I)/SUMIFS(PL!$I:$I,inPlnt,$A46),2)=0,"",ROUND(SUMPRODUCT(--(inPlnt=$A46),PL!O:O,PL!$I:$I)/SUMIFS(PL!$I:$I,inPlnt,$A46),2)),"")</f>
        <v/>
      </c>
      <c r="O46" s="56">
        <f>IFERROR(IF(ROUND(SUMPRODUCT(--(inPlnt=$A46),PL!P:P,PL!$I:$I)/SUMIFS(PL!$I:$I,inPlnt,$A46),2)=0,"",ROUND(SUMPRODUCT(--(inPlnt=$A46),PL!P:P,PL!$I:$I)/SUMIFS(PL!$I:$I,inPlnt,$A46),2)),"")</f>
        <v>15</v>
      </c>
      <c r="P46" s="56">
        <f>IFERROR(IF(ROUND(SUMPRODUCT(--(inPlnt=$A46),PL!Q:Q,PL!$I:$I)/SUMIFS(PL!$I:$I,inPlnt,$A46),2)=0,"",ROUND(SUMPRODUCT(--(inPlnt=$A46),PL!Q:Q,PL!$I:$I)/SUMIFS(PL!$I:$I,inPlnt,$A46),2)),"")</f>
        <v>15</v>
      </c>
      <c r="Q46" s="56">
        <f>IFERROR(IF(ROUND(SUMPRODUCT(--(inPlnt=$A46),PL!R:R,PL!$I:$I)/SUMIFS(PL!$I:$I,inPlnt,$A46),2)=0,"",ROUND(SUMPRODUCT(--(inPlnt=$A46),PL!R:R,PL!$I:$I)/SUMIFS(PL!$I:$I,inPlnt,$A46),2)),"")</f>
        <v>15</v>
      </c>
      <c r="R46" s="56">
        <f>IFERROR(IF(ROUND(SUMPRODUCT(--(inPlnt=$A46),PL!S:S,PL!$I:$I)/SUMIFS(PL!$I:$I,inPlnt,$A46),2)=0,"",ROUND(SUMPRODUCT(--(inPlnt=$A46),PL!S:S,PL!$I:$I)/SUMIFS(PL!$I:$I,inPlnt,$A46),2)),"")</f>
        <v>5</v>
      </c>
      <c r="S46" s="56" t="str">
        <f>IFERROR(IF(ROUND(SUMPRODUCT(--(inPlnt=$A46),PL!T:T,PL!$I:$I)/SUMIFS(PL!$I:$I,inPlnt,$A46),2)=0,"",ROUND(SUMPRODUCT(--(inPlnt=$A46),PL!T:T,PL!$I:$I)/SUMIFS(PL!$I:$I,inPlnt,$A46),2)),"")</f>
        <v/>
      </c>
      <c r="T46" s="56" t="str">
        <f>IFERROR(IF(ROUND(SUMPRODUCT(--(inPlnt=$A46),PL!U:U,PL!$I:$I)/SUMIFS(PL!$I:$I,inPlnt,$A46),2)=0,"",ROUND(SUMPRODUCT(--(inPlnt=$A46),PL!U:U,PL!$I:$I)/SUMIFS(PL!$I:$I,inPlnt,$A46),2)),"")</f>
        <v/>
      </c>
      <c r="U46" s="56" t="str">
        <f>IFERROR(IF(ROUND(SUMPRODUCT(--(inPlnt=$A46),PL!V:V,PL!$I:$I)/SUMIFS(PL!$I:$I,inPlnt,$A46),2)=0,"",ROUND(SUMPRODUCT(--(inPlnt=$A46),PL!V:V,PL!$I:$I)/SUMIFS(PL!$I:$I,inPlnt,$A46),2)),"")</f>
        <v/>
      </c>
      <c r="V46" s="56" t="str">
        <f>IFERROR(IF(ROUND(SUMPRODUCT(--(inPlnt=$A46),PL!W:W,PL!$I:$I)/SUMIFS(PL!$I:$I,inPlnt,$A46),2)=0,"",ROUND(SUMPRODUCT(--(inPlnt=$A46),PL!W:W,PL!$I:$I)/SUMIFS(PL!$I:$I,inPlnt,$A46),2)),"")</f>
        <v/>
      </c>
      <c r="W46" s="57" t="str">
        <f>IFERROR(IF(ROUND(SUMPRODUCT(--(inPlnt=$A46),PL!X:X,PL!$I:$I)/SUMIFS(PL!$I:$I,inPlnt,$A46),2)=0,"",ROUND(SUMPRODUCT(--(inPlnt=$A46),PL!X:X,PL!$I:$I)/SUMIFS(PL!$I:$I,inPlnt,$A46),2)),"")</f>
        <v/>
      </c>
      <c r="X46" s="58">
        <f>IFERROR(IF(ROUND(SUMPRODUCT(--(inPlnt=$A46),PL!Y:Y,PL!$L:$L)/SUMIFS(PL!$L:$L,inPlnt,$A46),2)=0,"",ROUND(SUMPRODUCT(--(inPlnt=$A46),PL!Y:Y,PL!$L:$L)/SUMIFS(PL!$L:$L,inPlnt,$A46),2)),"")</f>
        <v>30</v>
      </c>
      <c r="Y46" s="56">
        <f>IFERROR(IF(ROUND(SUMPRODUCT(--(inPlnt=$A46),PL!Z:Z,PL!$L:$L)/SUMIFS(PL!$L:$L,inPlnt,$A46),2)=0,"",ROUND(SUMPRODUCT(--(inPlnt=$A46),PL!Z:Z,PL!$L:$L)/SUMIFS(PL!$L:$L,inPlnt,$A46),2)),"")</f>
        <v>20</v>
      </c>
      <c r="Z46" s="56" t="str">
        <f>IFERROR(IF(ROUND(SUMPRODUCT(--(inPlnt=$A46),PL!AA:AA,PL!$L:$L)/SUMIFS(PL!$L:$L,inPlnt,$A46),2)=0,"",ROUND(SUMPRODUCT(--(inPlnt=$A46),PL!AA:AA,PL!$L:$L)/SUMIFS(PL!$L:$L,inPlnt,$A46),2)),"")</f>
        <v/>
      </c>
      <c r="AA46" s="56">
        <f>IFERROR(IF(ROUND(SUMPRODUCT(--(inPlnt=$A46),PL!AB:AB,PL!$L:$L)/SUMIFS(PL!$L:$L,inPlnt,$A46),2)=0,"",ROUND(SUMPRODUCT(--(inPlnt=$A46),PL!AB:AB,PL!$L:$L)/SUMIFS(PL!$L:$L,inPlnt,$A46),2)),"")</f>
        <v>15</v>
      </c>
      <c r="AB46" s="56">
        <f>IFERROR(IF(ROUND(SUMPRODUCT(--(inPlnt=$A46),PL!AC:AC,PL!$L:$L)/SUMIFS(PL!$L:$L,inPlnt,$A46),2)=0,"",ROUND(SUMPRODUCT(--(inPlnt=$A46),PL!AC:AC,PL!$L:$L)/SUMIFS(PL!$L:$L,inPlnt,$A46),2)),"")</f>
        <v>15</v>
      </c>
      <c r="AC46" s="56">
        <f>IFERROR(IF(ROUND(SUMPRODUCT(--(inPlnt=$A46),PL!AD:AD,PL!$L:$L)/SUMIFS(PL!$L:$L,inPlnt,$A46),2)=0,"",ROUND(SUMPRODUCT(--(inPlnt=$A46),PL!AD:AD,PL!$L:$L)/SUMIFS(PL!$L:$L,inPlnt,$A46),2)),"")</f>
        <v>15</v>
      </c>
      <c r="AD46" s="56">
        <f>IFERROR(IF(ROUND(SUMPRODUCT(--(inPlnt=$A46),PL!AE:AE,PL!$L:$L)/SUMIFS(PL!$L:$L,inPlnt,$A46),2)=0,"",ROUND(SUMPRODUCT(--(inPlnt=$A46),PL!AE:AE,PL!$L:$L)/SUMIFS(PL!$L:$L,inPlnt,$A46),2)),"")</f>
        <v>5</v>
      </c>
      <c r="AE46" s="56" t="str">
        <f>IFERROR(IF(ROUND(SUMPRODUCT(--(inPlnt=$A46),PL!AF:AF,PL!$L:$L)/SUMIFS(PL!$L:$L,inPlnt,$A46),2)=0,"",ROUND(SUMPRODUCT(--(inPlnt=$A46),PL!AF:AF,PL!$L:$L)/SUMIFS(PL!$L:$L,inPlnt,$A46),2)),"")</f>
        <v/>
      </c>
      <c r="AF46" s="56" t="str">
        <f>IFERROR(IF(ROUND(SUMPRODUCT(--(inPlnt=$A46),PL!AG:AG,PL!$L:$L)/SUMIFS(PL!$L:$L,inPlnt,$A46),2)=0,"",ROUND(SUMPRODUCT(--(inPlnt=$A46),PL!AG:AG,PL!$L:$L)/SUMIFS(PL!$L:$L,inPlnt,$A46),2)),"")</f>
        <v/>
      </c>
      <c r="AG46" s="56" t="str">
        <f>IFERROR(IF(ROUND(SUMPRODUCT(--(inPlnt=$A46),PL!AH:AH,PL!$L:$L)/SUMIFS(PL!$L:$L,inPlnt,$A46),2)=0,"",ROUND(SUMPRODUCT(--(inPlnt=$A46),PL!AH:AH,PL!$L:$L)/SUMIFS(PL!$L:$L,inPlnt,$A46),2)),"")</f>
        <v/>
      </c>
      <c r="AH46" s="56" t="str">
        <f>IFERROR(IF(ROUND(SUMPRODUCT(--(inPlnt=$A46),PL!AI:AI,PL!$L:$L)/SUMIFS(PL!$L:$L,inPlnt,$A46),2)=0,"",ROUND(SUMPRODUCT(--(inPlnt=$A46),PL!AI:AI,PL!$L:$L)/SUMIFS(PL!$L:$L,inPlnt,$A46),2)),"")</f>
        <v/>
      </c>
      <c r="AI46" s="59" t="str">
        <f>IFERROR(IF(ROUND(SUMPRODUCT(--(inPlnt=$A46),PL!AJ:AJ,PL!$L:$L)/SUMIFS(PL!$L:$L,inPlnt,$A46),2)=0,"",ROUND(SUMPRODUCT(--(inPlnt=$A46),PL!AJ:AJ,PL!$L:$L)/SUMIFS(PL!$L:$L,inPlnt,$A46),2)),"")</f>
        <v/>
      </c>
      <c r="AJ46" s="58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</row>
    <row r="47" spans="1:56" s="15" customFormat="1">
      <c r="A47" s="13" t="s">
        <v>860</v>
      </c>
      <c r="B47" s="136" t="s">
        <v>120</v>
      </c>
      <c r="C47" s="55">
        <v>8</v>
      </c>
      <c r="D47" s="55">
        <v>33</v>
      </c>
      <c r="E47" s="55">
        <v>33</v>
      </c>
      <c r="F47" s="55">
        <v>2000</v>
      </c>
      <c r="G47" s="147"/>
      <c r="H47" s="72">
        <v>100</v>
      </c>
      <c r="I47" s="72">
        <v>0</v>
      </c>
      <c r="J47" s="55">
        <v>66</v>
      </c>
      <c r="K47" s="55">
        <v>66</v>
      </c>
      <c r="L47" s="56" t="s">
        <v>1032</v>
      </c>
      <c r="M47" s="56" t="s">
        <v>1032</v>
      </c>
      <c r="N47" s="56" t="s">
        <v>1032</v>
      </c>
      <c r="O47" s="56" t="s">
        <v>1032</v>
      </c>
      <c r="P47" s="56">
        <v>30</v>
      </c>
      <c r="Q47" s="56">
        <v>20</v>
      </c>
      <c r="R47" s="56">
        <v>20</v>
      </c>
      <c r="S47" s="56">
        <v>10</v>
      </c>
      <c r="T47" s="56">
        <v>10</v>
      </c>
      <c r="U47" s="56">
        <v>10</v>
      </c>
      <c r="V47" s="56" t="s">
        <v>1032</v>
      </c>
      <c r="W47" s="57" t="s">
        <v>1032</v>
      </c>
      <c r="X47" s="58" t="s">
        <v>1032</v>
      </c>
      <c r="Y47" s="56" t="s">
        <v>1032</v>
      </c>
      <c r="Z47" s="56" t="s">
        <v>1032</v>
      </c>
      <c r="AA47" s="56" t="s">
        <v>1032</v>
      </c>
      <c r="AB47" s="56">
        <v>30</v>
      </c>
      <c r="AC47" s="56">
        <v>20</v>
      </c>
      <c r="AD47" s="56">
        <v>20</v>
      </c>
      <c r="AE47" s="56">
        <v>10</v>
      </c>
      <c r="AF47" s="56">
        <v>10</v>
      </c>
      <c r="AG47" s="56">
        <v>10</v>
      </c>
      <c r="AH47" s="56" t="s">
        <v>1032</v>
      </c>
      <c r="AI47" s="59" t="s">
        <v>1032</v>
      </c>
      <c r="AJ47" s="58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56" s="15" customFormat="1">
      <c r="A48" s="13">
        <v>141341</v>
      </c>
      <c r="B48" s="136" t="s">
        <v>121</v>
      </c>
      <c r="C48" s="55">
        <f>IF(SUMIF(inPlnt,$A48,PL!E:E)=0,"",SUMIF(inPlnt,$A48,PL!E:E))</f>
        <v>28</v>
      </c>
      <c r="D48" s="55">
        <f>IF(SUMIF(inPlnt,$A48,PL!F:F)=0,"",SUMIF(inPlnt,$A48,PL!F:F))</f>
        <v>75</v>
      </c>
      <c r="E48" s="55">
        <f>IF(SUMIF(inPlnt,$A48,PL!G:G)=0,"",SUMIF(inPlnt,$A48,PL!G:G))</f>
        <v>75</v>
      </c>
      <c r="F48" s="55">
        <f>IFERROR(ROUND(J48*1000/E48,0),"")</f>
        <v>2000</v>
      </c>
      <c r="G48" s="147"/>
      <c r="H48" s="72">
        <f>IFERROR(ROUND(SUMPRODUCT(--(inPlnt=$A48),PL!$I:$I,PL!$J:$J)/J48,2),"")</f>
        <v>0</v>
      </c>
      <c r="I48" s="72">
        <f>IF(SUM(C48:G48)&lt;&gt;0,100-H48,"")</f>
        <v>100</v>
      </c>
      <c r="J48" s="55">
        <f>IF(SUMIF(inPlnt,$A48,PL!$I:$I)=0,"",SUMIF(inPlnt,$A48,PL!$I:$I))</f>
        <v>150</v>
      </c>
      <c r="K48" s="55">
        <f>IF(SUMIF(inPlnt,$A48,PL!$L:$L)=0,"",SUMIF(inPlnt,$A48,PL!$L:$L))</f>
        <v>150</v>
      </c>
      <c r="L48" s="56" t="str">
        <f>IFERROR(IF(ROUND(SUMPRODUCT(--(inPlnt=$A48),PL!M:M,PL!$I:$I)/SUMIFS(PL!$I:$I,inPlnt,$A48),2)=0,"",ROUND(SUMPRODUCT(--(inPlnt=$A48),PL!M:M,PL!$I:$I)/SUMIFS(PL!$I:$I,inPlnt,$A48),2)),"")</f>
        <v/>
      </c>
      <c r="M48" s="56" t="str">
        <f>IFERROR(IF(ROUND(SUMPRODUCT(--(inPlnt=$A48),PL!N:N,PL!$I:$I)/SUMIFS(PL!$I:$I,inPlnt,$A48),2)=0,"",ROUND(SUMPRODUCT(--(inPlnt=$A48),PL!N:N,PL!$I:$I)/SUMIFS(PL!$I:$I,inPlnt,$A48),2)),"")</f>
        <v/>
      </c>
      <c r="N48" s="56" t="str">
        <f>IFERROR(IF(ROUND(SUMPRODUCT(--(inPlnt=$A48),PL!O:O,PL!$I:$I)/SUMIFS(PL!$I:$I,inPlnt,$A48),2)=0,"",ROUND(SUMPRODUCT(--(inPlnt=$A48),PL!O:O,PL!$I:$I)/SUMIFS(PL!$I:$I,inPlnt,$A48),2)),"")</f>
        <v/>
      </c>
      <c r="O48" s="56" t="str">
        <f>IFERROR(IF(ROUND(SUMPRODUCT(--(inPlnt=$A48),PL!P:P,PL!$I:$I)/SUMIFS(PL!$I:$I,inPlnt,$A48),2)=0,"",ROUND(SUMPRODUCT(--(inPlnt=$A48),PL!P:P,PL!$I:$I)/SUMIFS(PL!$I:$I,inPlnt,$A48),2)),"")</f>
        <v/>
      </c>
      <c r="P48" s="56">
        <f>IFERROR(IF(ROUND(SUMPRODUCT(--(inPlnt=$A48),PL!Q:Q,PL!$I:$I)/SUMIFS(PL!$I:$I,inPlnt,$A48),2)=0,"",ROUND(SUMPRODUCT(--(inPlnt=$A48),PL!Q:Q,PL!$I:$I)/SUMIFS(PL!$I:$I,inPlnt,$A48),2)),"")</f>
        <v>40</v>
      </c>
      <c r="Q48" s="56">
        <f>IFERROR(IF(ROUND(SUMPRODUCT(--(inPlnt=$A48),PL!R:R,PL!$I:$I)/SUMIFS(PL!$I:$I,inPlnt,$A48),2)=0,"",ROUND(SUMPRODUCT(--(inPlnt=$A48),PL!R:R,PL!$I:$I)/SUMIFS(PL!$I:$I,inPlnt,$A48),2)),"")</f>
        <v>30</v>
      </c>
      <c r="R48" s="56">
        <f>IFERROR(IF(ROUND(SUMPRODUCT(--(inPlnt=$A48),PL!S:S,PL!$I:$I)/SUMIFS(PL!$I:$I,inPlnt,$A48),2)=0,"",ROUND(SUMPRODUCT(--(inPlnt=$A48),PL!S:S,PL!$I:$I)/SUMIFS(PL!$I:$I,inPlnt,$A48),2)),"")</f>
        <v>15</v>
      </c>
      <c r="S48" s="56">
        <f>IFERROR(IF(ROUND(SUMPRODUCT(--(inPlnt=$A48),PL!T:T,PL!$I:$I)/SUMIFS(PL!$I:$I,inPlnt,$A48),2)=0,"",ROUND(SUMPRODUCT(--(inPlnt=$A48),PL!T:T,PL!$I:$I)/SUMIFS(PL!$I:$I,inPlnt,$A48),2)),"")</f>
        <v>5</v>
      </c>
      <c r="T48" s="56">
        <f>IFERROR(IF(ROUND(SUMPRODUCT(--(inPlnt=$A48),PL!U:U,PL!$I:$I)/SUMIFS(PL!$I:$I,inPlnt,$A48),2)=0,"",ROUND(SUMPRODUCT(--(inPlnt=$A48),PL!U:U,PL!$I:$I)/SUMIFS(PL!$I:$I,inPlnt,$A48),2)),"")</f>
        <v>5</v>
      </c>
      <c r="U48" s="56">
        <f>IFERROR(IF(ROUND(SUMPRODUCT(--(inPlnt=$A48),PL!V:V,PL!$I:$I)/SUMIFS(PL!$I:$I,inPlnt,$A48),2)=0,"",ROUND(SUMPRODUCT(--(inPlnt=$A48),PL!V:V,PL!$I:$I)/SUMIFS(PL!$I:$I,inPlnt,$A48),2)),"")</f>
        <v>5</v>
      </c>
      <c r="V48" s="56" t="str">
        <f>IFERROR(IF(ROUND(SUMPRODUCT(--(inPlnt=$A48),PL!W:W,PL!$I:$I)/SUMIFS(PL!$I:$I,inPlnt,$A48),2)=0,"",ROUND(SUMPRODUCT(--(inPlnt=$A48),PL!W:W,PL!$I:$I)/SUMIFS(PL!$I:$I,inPlnt,$A48),2)),"")</f>
        <v/>
      </c>
      <c r="W48" s="57" t="str">
        <f>IFERROR(IF(ROUND(SUMPRODUCT(--(inPlnt=$A48),PL!X:X,PL!$I:$I)/SUMIFS(PL!$I:$I,inPlnt,$A48),2)=0,"",ROUND(SUMPRODUCT(--(inPlnt=$A48),PL!X:X,PL!$I:$I)/SUMIFS(PL!$I:$I,inPlnt,$A48),2)),"")</f>
        <v/>
      </c>
      <c r="X48" s="58" t="str">
        <f>IFERROR(IF(ROUND(SUMPRODUCT(--(inPlnt=$A48),PL!Y:Y,PL!$L:$L)/SUMIFS(PL!$L:$L,inPlnt,$A48),2)=0,"",ROUND(SUMPRODUCT(--(inPlnt=$A48),PL!Y:Y,PL!$L:$L)/SUMIFS(PL!$L:$L,inPlnt,$A48),2)),"")</f>
        <v/>
      </c>
      <c r="Y48" s="56" t="str">
        <f>IFERROR(IF(ROUND(SUMPRODUCT(--(inPlnt=$A48),PL!Z:Z,PL!$L:$L)/SUMIFS(PL!$L:$L,inPlnt,$A48),2)=0,"",ROUND(SUMPRODUCT(--(inPlnt=$A48),PL!Z:Z,PL!$L:$L)/SUMIFS(PL!$L:$L,inPlnt,$A48),2)),"")</f>
        <v/>
      </c>
      <c r="Z48" s="56" t="str">
        <f>IFERROR(IF(ROUND(SUMPRODUCT(--(inPlnt=$A48),PL!AA:AA,PL!$L:$L)/SUMIFS(PL!$L:$L,inPlnt,$A48),2)=0,"",ROUND(SUMPRODUCT(--(inPlnt=$A48),PL!AA:AA,PL!$L:$L)/SUMIFS(PL!$L:$L,inPlnt,$A48),2)),"")</f>
        <v/>
      </c>
      <c r="AA48" s="56" t="str">
        <f>IFERROR(IF(ROUND(SUMPRODUCT(--(inPlnt=$A48),PL!AB:AB,PL!$L:$L)/SUMIFS(PL!$L:$L,inPlnt,$A48),2)=0,"",ROUND(SUMPRODUCT(--(inPlnt=$A48),PL!AB:AB,PL!$L:$L)/SUMIFS(PL!$L:$L,inPlnt,$A48),2)),"")</f>
        <v/>
      </c>
      <c r="AB48" s="56">
        <f>IFERROR(IF(ROUND(SUMPRODUCT(--(inPlnt=$A48),PL!AC:AC,PL!$L:$L)/SUMIFS(PL!$L:$L,inPlnt,$A48),2)=0,"",ROUND(SUMPRODUCT(--(inPlnt=$A48),PL!AC:AC,PL!$L:$L)/SUMIFS(PL!$L:$L,inPlnt,$A48),2)),"")</f>
        <v>40</v>
      </c>
      <c r="AC48" s="56">
        <f>IFERROR(IF(ROUND(SUMPRODUCT(--(inPlnt=$A48),PL!AD:AD,PL!$L:$L)/SUMIFS(PL!$L:$L,inPlnt,$A48),2)=0,"",ROUND(SUMPRODUCT(--(inPlnt=$A48),PL!AD:AD,PL!$L:$L)/SUMIFS(PL!$L:$L,inPlnt,$A48),2)),"")</f>
        <v>30</v>
      </c>
      <c r="AD48" s="56">
        <f>IFERROR(IF(ROUND(SUMPRODUCT(--(inPlnt=$A48),PL!AE:AE,PL!$L:$L)/SUMIFS(PL!$L:$L,inPlnt,$A48),2)=0,"",ROUND(SUMPRODUCT(--(inPlnt=$A48),PL!AE:AE,PL!$L:$L)/SUMIFS(PL!$L:$L,inPlnt,$A48),2)),"")</f>
        <v>15</v>
      </c>
      <c r="AE48" s="56">
        <f>IFERROR(IF(ROUND(SUMPRODUCT(--(inPlnt=$A48),PL!AF:AF,PL!$L:$L)/SUMIFS(PL!$L:$L,inPlnt,$A48),2)=0,"",ROUND(SUMPRODUCT(--(inPlnt=$A48),PL!AF:AF,PL!$L:$L)/SUMIFS(PL!$L:$L,inPlnt,$A48),2)),"")</f>
        <v>5</v>
      </c>
      <c r="AF48" s="56">
        <f>IFERROR(IF(ROUND(SUMPRODUCT(--(inPlnt=$A48),PL!AG:AG,PL!$L:$L)/SUMIFS(PL!$L:$L,inPlnt,$A48),2)=0,"",ROUND(SUMPRODUCT(--(inPlnt=$A48),PL!AG:AG,PL!$L:$L)/SUMIFS(PL!$L:$L,inPlnt,$A48),2)),"")</f>
        <v>5</v>
      </c>
      <c r="AG48" s="56">
        <f>IFERROR(IF(ROUND(SUMPRODUCT(--(inPlnt=$A48),PL!AH:AH,PL!$L:$L)/SUMIFS(PL!$L:$L,inPlnt,$A48),2)=0,"",ROUND(SUMPRODUCT(--(inPlnt=$A48),PL!AH:AH,PL!$L:$L)/SUMIFS(PL!$L:$L,inPlnt,$A48),2)),"")</f>
        <v>5</v>
      </c>
      <c r="AH48" s="56" t="str">
        <f>IFERROR(IF(ROUND(SUMPRODUCT(--(inPlnt=$A48),PL!AI:AI,PL!$L:$L)/SUMIFS(PL!$L:$L,inPlnt,$A48),2)=0,"",ROUND(SUMPRODUCT(--(inPlnt=$A48),PL!AI:AI,PL!$L:$L)/SUMIFS(PL!$L:$L,inPlnt,$A48),2)),"")</f>
        <v/>
      </c>
      <c r="AI48" s="59" t="str">
        <f>IFERROR(IF(ROUND(SUMPRODUCT(--(inPlnt=$A48),PL!AJ:AJ,PL!$L:$L)/SUMIFS(PL!$L:$L,inPlnt,$A48),2)=0,"",ROUND(SUMPRODUCT(--(inPlnt=$A48),PL!AJ:AJ,PL!$L:$L)/SUMIFS(PL!$L:$L,inPlnt,$A48),2)),"")</f>
        <v/>
      </c>
      <c r="AJ48" s="58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</row>
    <row r="49" spans="1:56" s="15" customFormat="1">
      <c r="A49" s="13">
        <v>141343</v>
      </c>
      <c r="B49" s="136" t="s">
        <v>122</v>
      </c>
      <c r="C49" s="55">
        <f>IF(SUMIF(inPlnt,$A49,PL!E:E)=0,"",SUMIF(inPlnt,$A49,PL!E:E))</f>
        <v>102</v>
      </c>
      <c r="D49" s="55">
        <f>IF(SUMIF(inPlnt,$A49,PL!F:F)=0,"",SUMIF(inPlnt,$A49,PL!F:F))</f>
        <v>189</v>
      </c>
      <c r="E49" s="55">
        <f>IF(SUMIF(inPlnt,$A49,PL!G:G)=0,"",SUMIF(inPlnt,$A49,PL!G:G))</f>
        <v>189</v>
      </c>
      <c r="F49" s="55">
        <f>IFERROR(ROUND(J49*1000/E49,0),"")</f>
        <v>3513</v>
      </c>
      <c r="G49" s="147"/>
      <c r="H49" s="72">
        <f>IFERROR(ROUND(SUMPRODUCT(--(inPlnt=$A49),PL!$I:$I,PL!$J:$J)/J49,2),"")</f>
        <v>100</v>
      </c>
      <c r="I49" s="72">
        <f>IF(SUM(C49:G49)&lt;&gt;0,100-H49,"")</f>
        <v>0</v>
      </c>
      <c r="J49" s="55">
        <f>IF(SUMIF(inPlnt,$A49,PL!$I:$I)=0,"",SUMIF(inPlnt,$A49,PL!$I:$I))</f>
        <v>664</v>
      </c>
      <c r="K49" s="55">
        <f>IF(SUMIF(inPlnt,$A49,PL!$L:$L)=0,"",SUMIF(inPlnt,$A49,PL!$L:$L))</f>
        <v>664</v>
      </c>
      <c r="L49" s="56" t="str">
        <f>IFERROR(IF(ROUND(SUMPRODUCT(--(inPlnt=$A49),PL!M:M,PL!$I:$I)/SUMIFS(PL!$I:$I,inPlnt,$A49),2)=0,"",ROUND(SUMPRODUCT(--(inPlnt=$A49),PL!M:M,PL!$I:$I)/SUMIFS(PL!$I:$I,inPlnt,$A49),2)),"")</f>
        <v/>
      </c>
      <c r="M49" s="56" t="str">
        <f>IFERROR(IF(ROUND(SUMPRODUCT(--(inPlnt=$A49),PL!N:N,PL!$I:$I)/SUMIFS(PL!$I:$I,inPlnt,$A49),2)=0,"",ROUND(SUMPRODUCT(--(inPlnt=$A49),PL!N:N,PL!$I:$I)/SUMIFS(PL!$I:$I,inPlnt,$A49),2)),"")</f>
        <v/>
      </c>
      <c r="N49" s="56">
        <f>IFERROR(IF(ROUND(SUMPRODUCT(--(inPlnt=$A49),PL!O:O,PL!$I:$I)/SUMIFS(PL!$I:$I,inPlnt,$A49),2)=0,"",ROUND(SUMPRODUCT(--(inPlnt=$A49),PL!O:O,PL!$I:$I)/SUMIFS(PL!$I:$I,inPlnt,$A49),2)),"")</f>
        <v>25</v>
      </c>
      <c r="O49" s="56">
        <f>IFERROR(IF(ROUND(SUMPRODUCT(--(inPlnt=$A49),PL!P:P,PL!$I:$I)/SUMIFS(PL!$I:$I,inPlnt,$A49),2)=0,"",ROUND(SUMPRODUCT(--(inPlnt=$A49),PL!P:P,PL!$I:$I)/SUMIFS(PL!$I:$I,inPlnt,$A49),2)),"")</f>
        <v>30</v>
      </c>
      <c r="P49" s="56">
        <f>IFERROR(IF(ROUND(SUMPRODUCT(--(inPlnt=$A49),PL!Q:Q,PL!$I:$I)/SUMIFS(PL!$I:$I,inPlnt,$A49),2)=0,"",ROUND(SUMPRODUCT(--(inPlnt=$A49),PL!Q:Q,PL!$I:$I)/SUMIFS(PL!$I:$I,inPlnt,$A49),2)),"")</f>
        <v>28.33</v>
      </c>
      <c r="Q49" s="56">
        <f>IFERROR(IF(ROUND(SUMPRODUCT(--(inPlnt=$A49),PL!R:R,PL!$I:$I)/SUMIFS(PL!$I:$I,inPlnt,$A49),2)=0,"",ROUND(SUMPRODUCT(--(inPlnt=$A49),PL!R:R,PL!$I:$I)/SUMIFS(PL!$I:$I,inPlnt,$A49),2)),"")</f>
        <v>20</v>
      </c>
      <c r="R49" s="56">
        <f>IFERROR(IF(ROUND(SUMPRODUCT(--(inPlnt=$A49),PL!S:S,PL!$I:$I)/SUMIFS(PL!$I:$I,inPlnt,$A49),2)=0,"",ROUND(SUMPRODUCT(--(inPlnt=$A49),PL!S:S,PL!$I:$I)/SUMIFS(PL!$I:$I,inPlnt,$A49),2)),"")</f>
        <v>20</v>
      </c>
      <c r="S49" s="56">
        <f>IFERROR(IF(ROUND(SUMPRODUCT(--(inPlnt=$A49),PL!T:T,PL!$I:$I)/SUMIFS(PL!$I:$I,inPlnt,$A49),2)=0,"",ROUND(SUMPRODUCT(--(inPlnt=$A49),PL!T:T,PL!$I:$I)/SUMIFS(PL!$I:$I,inPlnt,$A49),2)),"")</f>
        <v>10</v>
      </c>
      <c r="T49" s="56">
        <f>IFERROR(IF(ROUND(SUMPRODUCT(--(inPlnt=$A49),PL!U:U,PL!$I:$I)/SUMIFS(PL!$I:$I,inPlnt,$A49),2)=0,"",ROUND(SUMPRODUCT(--(inPlnt=$A49),PL!U:U,PL!$I:$I)/SUMIFS(PL!$I:$I,inPlnt,$A49),2)),"")</f>
        <v>10</v>
      </c>
      <c r="U49" s="56">
        <f>IFERROR(IF(ROUND(SUMPRODUCT(--(inPlnt=$A49),PL!V:V,PL!$I:$I)/SUMIFS(PL!$I:$I,inPlnt,$A49),2)=0,"",ROUND(SUMPRODUCT(--(inPlnt=$A49),PL!V:V,PL!$I:$I)/SUMIFS(PL!$I:$I,inPlnt,$A49),2)),"")</f>
        <v>10</v>
      </c>
      <c r="V49" s="56" t="str">
        <f>IFERROR(IF(ROUND(SUMPRODUCT(--(inPlnt=$A49),PL!W:W,PL!$I:$I)/SUMIFS(PL!$I:$I,inPlnt,$A49),2)=0,"",ROUND(SUMPRODUCT(--(inPlnt=$A49),PL!W:W,PL!$I:$I)/SUMIFS(PL!$I:$I,inPlnt,$A49),2)),"")</f>
        <v/>
      </c>
      <c r="W49" s="57" t="str">
        <f>IFERROR(IF(ROUND(SUMPRODUCT(--(inPlnt=$A49),PL!X:X,PL!$I:$I)/SUMIFS(PL!$I:$I,inPlnt,$A49),2)=0,"",ROUND(SUMPRODUCT(--(inPlnt=$A49),PL!X:X,PL!$I:$I)/SUMIFS(PL!$I:$I,inPlnt,$A49),2)),"")</f>
        <v/>
      </c>
      <c r="X49" s="58" t="str">
        <f>IFERROR(IF(ROUND(SUMPRODUCT(--(inPlnt=$A49),PL!Y:Y,PL!$L:$L)/SUMIFS(PL!$L:$L,inPlnt,$A49),2)=0,"",ROUND(SUMPRODUCT(--(inPlnt=$A49),PL!Y:Y,PL!$L:$L)/SUMIFS(PL!$L:$L,inPlnt,$A49),2)),"")</f>
        <v/>
      </c>
      <c r="Y49" s="56">
        <f>IFERROR(IF(ROUND(SUMPRODUCT(--(inPlnt=$A49),PL!Z:Z,PL!$L:$L)/SUMIFS(PL!$L:$L,inPlnt,$A49),2)=0,"",ROUND(SUMPRODUCT(--(inPlnt=$A49),PL!Z:Z,PL!$L:$L)/SUMIFS(PL!$L:$L,inPlnt,$A49),2)),"")</f>
        <v>5</v>
      </c>
      <c r="Z49" s="56">
        <f>IFERROR(IF(ROUND(SUMPRODUCT(--(inPlnt=$A49),PL!AA:AA,PL!$L:$L)/SUMIFS(PL!$L:$L,inPlnt,$A49),2)=0,"",ROUND(SUMPRODUCT(--(inPlnt=$A49),PL!AA:AA,PL!$L:$L)/SUMIFS(PL!$L:$L,inPlnt,$A49),2)),"")</f>
        <v>25</v>
      </c>
      <c r="AA49" s="56">
        <f>IFERROR(IF(ROUND(SUMPRODUCT(--(inPlnt=$A49),PL!AB:AB,PL!$L:$L)/SUMIFS(PL!$L:$L,inPlnt,$A49),2)=0,"",ROUND(SUMPRODUCT(--(inPlnt=$A49),PL!AB:AB,PL!$L:$L)/SUMIFS(PL!$L:$L,inPlnt,$A49),2)),"")</f>
        <v>32.5</v>
      </c>
      <c r="AB49" s="56">
        <f>IFERROR(IF(ROUND(SUMPRODUCT(--(inPlnt=$A49),PL!AC:AC,PL!$L:$L)/SUMIFS(PL!$L:$L,inPlnt,$A49),2)=0,"",ROUND(SUMPRODUCT(--(inPlnt=$A49),PL!AC:AC,PL!$L:$L)/SUMIFS(PL!$L:$L,inPlnt,$A49),2)),"")</f>
        <v>29.17</v>
      </c>
      <c r="AC49" s="56">
        <f>IFERROR(IF(ROUND(SUMPRODUCT(--(inPlnt=$A49),PL!AD:AD,PL!$L:$L)/SUMIFS(PL!$L:$L,inPlnt,$A49),2)=0,"",ROUND(SUMPRODUCT(--(inPlnt=$A49),PL!AD:AD,PL!$L:$L)/SUMIFS(PL!$L:$L,inPlnt,$A49),2)),"")</f>
        <v>12.5</v>
      </c>
      <c r="AD49" s="56">
        <f>IFERROR(IF(ROUND(SUMPRODUCT(--(inPlnt=$A49),PL!AE:AE,PL!$L:$L)/SUMIFS(PL!$L:$L,inPlnt,$A49),2)=0,"",ROUND(SUMPRODUCT(--(inPlnt=$A49),PL!AE:AE,PL!$L:$L)/SUMIFS(PL!$L:$L,inPlnt,$A49),2)),"")</f>
        <v>20</v>
      </c>
      <c r="AE49" s="56">
        <f>IFERROR(IF(ROUND(SUMPRODUCT(--(inPlnt=$A49),PL!AF:AF,PL!$L:$L)/SUMIFS(PL!$L:$L,inPlnt,$A49),2)=0,"",ROUND(SUMPRODUCT(--(inPlnt=$A49),PL!AF:AF,PL!$L:$L)/SUMIFS(PL!$L:$L,inPlnt,$A49),2)),"")</f>
        <v>10</v>
      </c>
      <c r="AF49" s="56">
        <f>IFERROR(IF(ROUND(SUMPRODUCT(--(inPlnt=$A49),PL!AG:AG,PL!$L:$L)/SUMIFS(PL!$L:$L,inPlnt,$A49),2)=0,"",ROUND(SUMPRODUCT(--(inPlnt=$A49),PL!AG:AG,PL!$L:$L)/SUMIFS(PL!$L:$L,inPlnt,$A49),2)),"")</f>
        <v>10</v>
      </c>
      <c r="AG49" s="56">
        <f>IFERROR(IF(ROUND(SUMPRODUCT(--(inPlnt=$A49),PL!AH:AH,PL!$L:$L)/SUMIFS(PL!$L:$L,inPlnt,$A49),2)=0,"",ROUND(SUMPRODUCT(--(inPlnt=$A49),PL!AH:AH,PL!$L:$L)/SUMIFS(PL!$L:$L,inPlnt,$A49),2)),"")</f>
        <v>10</v>
      </c>
      <c r="AH49" s="56" t="str">
        <f>IFERROR(IF(ROUND(SUMPRODUCT(--(inPlnt=$A49),PL!AI:AI,PL!$L:$L)/SUMIFS(PL!$L:$L,inPlnt,$A49),2)=0,"",ROUND(SUMPRODUCT(--(inPlnt=$A49),PL!AI:AI,PL!$L:$L)/SUMIFS(PL!$L:$L,inPlnt,$A49),2)),"")</f>
        <v/>
      </c>
      <c r="AI49" s="59" t="str">
        <f>IFERROR(IF(ROUND(SUMPRODUCT(--(inPlnt=$A49),PL!AJ:AJ,PL!$L:$L)/SUMIFS(PL!$L:$L,inPlnt,$A49),2)=0,"",ROUND(SUMPRODUCT(--(inPlnt=$A49),PL!AJ:AJ,PL!$L:$L)/SUMIFS(PL!$L:$L,inPlnt,$A49),2)),"")</f>
        <v/>
      </c>
      <c r="AJ49" s="58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</row>
    <row r="50" spans="1:56" s="15" customFormat="1">
      <c r="A50" s="13">
        <v>141348</v>
      </c>
      <c r="B50" s="16" t="s">
        <v>124</v>
      </c>
      <c r="C50" s="55">
        <f>IF(SUMIF(inPlnt,$A50,PL!E:E)=0,"",SUMIF(inPlnt,$A50,PL!E:E))</f>
        <v>24</v>
      </c>
      <c r="D50" s="55">
        <f>IF(SUMIF(inPlnt,$A50,PL!F:F)=0,"",SUMIF(inPlnt,$A50,PL!F:F))</f>
        <v>40.25</v>
      </c>
      <c r="E50" s="55">
        <f>IF(SUMIF(inPlnt,$A50,PL!G:G)=0,"",SUMIF(inPlnt,$A50,PL!G:G))</f>
        <v>40.25</v>
      </c>
      <c r="F50" s="55">
        <f>IFERROR(ROUND(J50*1000/E50,0),"")</f>
        <v>1094</v>
      </c>
      <c r="G50" s="147"/>
      <c r="H50" s="72">
        <f>IFERROR(ROUND(SUMPRODUCT(--(inPlnt=$A50),PL!$I:$I,PL!$J:$J)/J50,2),"")</f>
        <v>100</v>
      </c>
      <c r="I50" s="72">
        <f>IF(SUM(C50:G50)&lt;&gt;0,100-H50,"")</f>
        <v>0</v>
      </c>
      <c r="J50" s="55">
        <f>IF(SUMIF(inPlnt,$A50,PL!$I:$I)=0,"",SUMIF(inPlnt,$A50,PL!$I:$I))</f>
        <v>44.05</v>
      </c>
      <c r="K50" s="55">
        <f>IF(SUMIF(inPlnt,$A50,PL!$L:$L)=0,"",SUMIF(inPlnt,$A50,PL!$L:$L))</f>
        <v>45.1</v>
      </c>
      <c r="L50" s="56" t="str">
        <f>IFERROR(IF(ROUND(SUMPRODUCT(--(inPlnt=$A50),PL!M:M,PL!$I:$I)/SUMIFS(PL!$I:$I,inPlnt,$A50),2)=0,"",ROUND(SUMPRODUCT(--(inPlnt=$A50),PL!M:M,PL!$I:$I)/SUMIFS(PL!$I:$I,inPlnt,$A50),2)),"")</f>
        <v/>
      </c>
      <c r="M50" s="56" t="str">
        <f>IFERROR(IF(ROUND(SUMPRODUCT(--(inPlnt=$A50),PL!N:N,PL!$I:$I)/SUMIFS(PL!$I:$I,inPlnt,$A50),2)=0,"",ROUND(SUMPRODUCT(--(inPlnt=$A50),PL!N:N,PL!$I:$I)/SUMIFS(PL!$I:$I,inPlnt,$A50),2)),"")</f>
        <v/>
      </c>
      <c r="N50" s="56">
        <f>IFERROR(IF(ROUND(SUMPRODUCT(--(inPlnt=$A50),PL!O:O,PL!$I:$I)/SUMIFS(PL!$I:$I,inPlnt,$A50),2)=0,"",ROUND(SUMPRODUCT(--(inPlnt=$A50),PL!O:O,PL!$I:$I)/SUMIFS(PL!$I:$I,inPlnt,$A50),2)),"")</f>
        <v>30</v>
      </c>
      <c r="O50" s="56">
        <f>IFERROR(IF(ROUND(SUMPRODUCT(--(inPlnt=$A50),PL!P:P,PL!$I:$I)/SUMIFS(PL!$I:$I,inPlnt,$A50),2)=0,"",ROUND(SUMPRODUCT(--(inPlnt=$A50),PL!P:P,PL!$I:$I)/SUMIFS(PL!$I:$I,inPlnt,$A50),2)),"")</f>
        <v>70</v>
      </c>
      <c r="P50" s="56">
        <f>IFERROR(IF(ROUND(SUMPRODUCT(--(inPlnt=$A50),PL!Q:Q,PL!$I:$I)/SUMIFS(PL!$I:$I,inPlnt,$A50),2)=0,"",ROUND(SUMPRODUCT(--(inPlnt=$A50),PL!Q:Q,PL!$I:$I)/SUMIFS(PL!$I:$I,inPlnt,$A50),2)),"")</f>
        <v>15</v>
      </c>
      <c r="Q50" s="56" t="str">
        <f>IFERROR(IF(ROUND(SUMPRODUCT(--(inPlnt=$A50),PL!R:R,PL!$I:$I)/SUMIFS(PL!$I:$I,inPlnt,$A50),2)=0,"",ROUND(SUMPRODUCT(--(inPlnt=$A50),PL!R:R,PL!$I:$I)/SUMIFS(PL!$I:$I,inPlnt,$A50),2)),"")</f>
        <v/>
      </c>
      <c r="R50" s="56">
        <f>IFERROR(IF(ROUND(SUMPRODUCT(--(inPlnt=$A50),PL!S:S,PL!$I:$I)/SUMIFS(PL!$I:$I,inPlnt,$A50),2)=0,"",ROUND(SUMPRODUCT(--(inPlnt=$A50),PL!S:S,PL!$I:$I)/SUMIFS(PL!$I:$I,inPlnt,$A50),2)),"")</f>
        <v>30</v>
      </c>
      <c r="S50" s="56">
        <f>IFERROR(IF(ROUND(SUMPRODUCT(--(inPlnt=$A50),PL!T:T,PL!$I:$I)/SUMIFS(PL!$I:$I,inPlnt,$A50),2)=0,"",ROUND(SUMPRODUCT(--(inPlnt=$A50),PL!T:T,PL!$I:$I)/SUMIFS(PL!$I:$I,inPlnt,$A50),2)),"")</f>
        <v>42.5</v>
      </c>
      <c r="T50" s="56" t="str">
        <f>IFERROR(IF(ROUND(SUMPRODUCT(--(inPlnt=$A50),PL!U:U,PL!$I:$I)/SUMIFS(PL!$I:$I,inPlnt,$A50),2)=0,"",ROUND(SUMPRODUCT(--(inPlnt=$A50),PL!U:U,PL!$I:$I)/SUMIFS(PL!$I:$I,inPlnt,$A50),2)),"")</f>
        <v/>
      </c>
      <c r="U50" s="56" t="str">
        <f>IFERROR(IF(ROUND(SUMPRODUCT(--(inPlnt=$A50),PL!V:V,PL!$I:$I)/SUMIFS(PL!$I:$I,inPlnt,$A50),2)=0,"",ROUND(SUMPRODUCT(--(inPlnt=$A50),PL!V:V,PL!$I:$I)/SUMIFS(PL!$I:$I,inPlnt,$A50),2)),"")</f>
        <v/>
      </c>
      <c r="V50" s="56">
        <f>IFERROR(IF(ROUND(SUMPRODUCT(--(inPlnt=$A50),PL!W:W,PL!$I:$I)/SUMIFS(PL!$I:$I,inPlnt,$A50),2)=0,"",ROUND(SUMPRODUCT(--(inPlnt=$A50),PL!W:W,PL!$I:$I)/SUMIFS(PL!$I:$I,inPlnt,$A50),2)),"")</f>
        <v>30</v>
      </c>
      <c r="W50" s="57">
        <f>IFERROR(IF(ROUND(SUMPRODUCT(--(inPlnt=$A50),PL!X:X,PL!$I:$I)/SUMIFS(PL!$I:$I,inPlnt,$A50),2)=0,"",ROUND(SUMPRODUCT(--(inPlnt=$A50),PL!X:X,PL!$I:$I)/SUMIFS(PL!$I:$I,inPlnt,$A50),2)),"")</f>
        <v>45</v>
      </c>
      <c r="X50" s="58" t="str">
        <f>IFERROR(IF(ROUND(SUMPRODUCT(--(inPlnt=$A50),PL!Y:Y,PL!$L:$L)/SUMIFS(PL!$L:$L,inPlnt,$A50),2)=0,"",ROUND(SUMPRODUCT(--(inPlnt=$A50),PL!Y:Y,PL!$L:$L)/SUMIFS(PL!$L:$L,inPlnt,$A50),2)),"")</f>
        <v/>
      </c>
      <c r="Y50" s="56" t="str">
        <f>IFERROR(IF(ROUND(SUMPRODUCT(--(inPlnt=$A50),PL!Z:Z,PL!$L:$L)/SUMIFS(PL!$L:$L,inPlnt,$A50),2)=0,"",ROUND(SUMPRODUCT(--(inPlnt=$A50),PL!Z:Z,PL!$L:$L)/SUMIFS(PL!$L:$L,inPlnt,$A50),2)),"")</f>
        <v/>
      </c>
      <c r="Z50" s="56">
        <f>IFERROR(IF(ROUND(SUMPRODUCT(--(inPlnt=$A50),PL!AA:AA,PL!$L:$L)/SUMIFS(PL!$L:$L,inPlnt,$A50),2)=0,"",ROUND(SUMPRODUCT(--(inPlnt=$A50),PL!AA:AA,PL!$L:$L)/SUMIFS(PL!$L:$L,inPlnt,$A50),2)),"")</f>
        <v>40</v>
      </c>
      <c r="AA50" s="56">
        <f>IFERROR(IF(ROUND(SUMPRODUCT(--(inPlnt=$A50),PL!AB:AB,PL!$L:$L)/SUMIFS(PL!$L:$L,inPlnt,$A50),2)=0,"",ROUND(SUMPRODUCT(--(inPlnt=$A50),PL!AB:AB,PL!$L:$L)/SUMIFS(PL!$L:$L,inPlnt,$A50),2)),"")</f>
        <v>60</v>
      </c>
      <c r="AB50" s="56">
        <f>IFERROR(IF(ROUND(SUMPRODUCT(--(inPlnt=$A50),PL!AC:AC,PL!$L:$L)/SUMIFS(PL!$L:$L,inPlnt,$A50),2)=0,"",ROUND(SUMPRODUCT(--(inPlnt=$A50),PL!AC:AC,PL!$L:$L)/SUMIFS(PL!$L:$L,inPlnt,$A50),2)),"")</f>
        <v>15</v>
      </c>
      <c r="AC50" s="56" t="str">
        <f>IFERROR(IF(ROUND(SUMPRODUCT(--(inPlnt=$A50),PL!AD:AD,PL!$L:$L)/SUMIFS(PL!$L:$L,inPlnt,$A50),2)=0,"",ROUND(SUMPRODUCT(--(inPlnt=$A50),PL!AD:AD,PL!$L:$L)/SUMIFS(PL!$L:$L,inPlnt,$A50),2)),"")</f>
        <v/>
      </c>
      <c r="AD50" s="56">
        <f>IFERROR(IF(ROUND(SUMPRODUCT(--(inPlnt=$A50),PL!AE:AE,PL!$L:$L)/SUMIFS(PL!$L:$L,inPlnt,$A50),2)=0,"",ROUND(SUMPRODUCT(--(inPlnt=$A50),PL!AE:AE,PL!$L:$L)/SUMIFS(PL!$L:$L,inPlnt,$A50),2)),"")</f>
        <v>30</v>
      </c>
      <c r="AE50" s="56">
        <f>IFERROR(IF(ROUND(SUMPRODUCT(--(inPlnt=$A50),PL!AF:AF,PL!$L:$L)/SUMIFS(PL!$L:$L,inPlnt,$A50),2)=0,"",ROUND(SUMPRODUCT(--(inPlnt=$A50),PL!AF:AF,PL!$L:$L)/SUMIFS(PL!$L:$L,inPlnt,$A50),2)),"")</f>
        <v>42.5</v>
      </c>
      <c r="AF50" s="56" t="str">
        <f>IFERROR(IF(ROUND(SUMPRODUCT(--(inPlnt=$A50),PL!AG:AG,PL!$L:$L)/SUMIFS(PL!$L:$L,inPlnt,$A50),2)=0,"",ROUND(SUMPRODUCT(--(inPlnt=$A50),PL!AG:AG,PL!$L:$L)/SUMIFS(PL!$L:$L,inPlnt,$A50),2)),"")</f>
        <v/>
      </c>
      <c r="AG50" s="56" t="str">
        <f>IFERROR(IF(ROUND(SUMPRODUCT(--(inPlnt=$A50),PL!AH:AH,PL!$L:$L)/SUMIFS(PL!$L:$L,inPlnt,$A50),2)=0,"",ROUND(SUMPRODUCT(--(inPlnt=$A50),PL!AH:AH,PL!$L:$L)/SUMIFS(PL!$L:$L,inPlnt,$A50),2)),"")</f>
        <v/>
      </c>
      <c r="AH50" s="56">
        <f>IFERROR(IF(ROUND(SUMPRODUCT(--(inPlnt=$A50),PL!AI:AI,PL!$L:$L)/SUMIFS(PL!$L:$L,inPlnt,$A50),2)=0,"",ROUND(SUMPRODUCT(--(inPlnt=$A50),PL!AI:AI,PL!$L:$L)/SUMIFS(PL!$L:$L,inPlnt,$A50),2)),"")</f>
        <v>30</v>
      </c>
      <c r="AI50" s="59">
        <f>IFERROR(IF(ROUND(SUMPRODUCT(--(inPlnt=$A50),PL!AJ:AJ,PL!$L:$L)/SUMIFS(PL!$L:$L,inPlnt,$A50),2)=0,"",ROUND(SUMPRODUCT(--(inPlnt=$A50),PL!AJ:AJ,PL!$L:$L)/SUMIFS(PL!$L:$L,inPlnt,$A50),2)),"")</f>
        <v>45</v>
      </c>
      <c r="AJ50" s="58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</row>
    <row r="51" spans="1:56" s="15" customFormat="1">
      <c r="A51" s="13">
        <v>141316</v>
      </c>
      <c r="B51" s="16" t="s">
        <v>1383</v>
      </c>
      <c r="C51" s="55">
        <v>14</v>
      </c>
      <c r="D51" s="55">
        <v>12</v>
      </c>
      <c r="E51" s="55">
        <v>12</v>
      </c>
      <c r="F51" s="55">
        <v>1000</v>
      </c>
      <c r="G51" s="147"/>
      <c r="H51" s="72">
        <v>100</v>
      </c>
      <c r="I51" s="72">
        <f>IF(SUM(C51:G51)&lt;&gt;0,100-H51,"")</f>
        <v>0</v>
      </c>
      <c r="J51" s="55">
        <v>3</v>
      </c>
      <c r="K51" s="55">
        <v>3</v>
      </c>
      <c r="L51" s="56" t="str">
        <f>IFERROR(IF(ROUND(SUMPRODUCT(--(inPlnt=$A51),PL!M:M,PL!$I:$I)/SUMIFS(PL!$I:$I,inPlnt,$A51),2)=0,"",ROUND(SUMPRODUCT(--(inPlnt=$A51),PL!M:M,PL!$I:$I)/SUMIFS(PL!$I:$I,inPlnt,$A51),2)),"")</f>
        <v/>
      </c>
      <c r="M51" s="56" t="str">
        <f>IFERROR(IF(ROUND(SUMPRODUCT(--(inPlnt=$A51),PL!N:N,PL!$I:$I)/SUMIFS(PL!$I:$I,inPlnt,$A51),2)=0,"",ROUND(SUMPRODUCT(--(inPlnt=$A51),PL!N:N,PL!$I:$I)/SUMIFS(PL!$I:$I,inPlnt,$A51),2)),"")</f>
        <v/>
      </c>
      <c r="N51" s="56" t="str">
        <f>IFERROR(IF(ROUND(SUMPRODUCT(--(inPlnt=$A51),PL!O:O,PL!$I:$I)/SUMIFS(PL!$I:$I,inPlnt,$A51),2)=0,"",ROUND(SUMPRODUCT(--(inPlnt=$A51),PL!O:O,PL!$I:$I)/SUMIFS(PL!$I:$I,inPlnt,$A51),2)),"")</f>
        <v/>
      </c>
      <c r="O51" s="56" t="str">
        <f>IFERROR(IF(ROUND(SUMPRODUCT(--(inPlnt=$A51),PL!P:P,PL!$I:$I)/SUMIFS(PL!$I:$I,inPlnt,$A51),2)=0,"",ROUND(SUMPRODUCT(--(inPlnt=$A51),PL!P:P,PL!$I:$I)/SUMIFS(PL!$I:$I,inPlnt,$A51),2)),"")</f>
        <v/>
      </c>
      <c r="P51" s="56" t="str">
        <f>IFERROR(IF(ROUND(SUMPRODUCT(--(inPlnt=$A51),PL!Q:Q,PL!$I:$I)/SUMIFS(PL!$I:$I,inPlnt,$A51),2)=0,"",ROUND(SUMPRODUCT(--(inPlnt=$A51),PL!Q:Q,PL!$I:$I)/SUMIFS(PL!$I:$I,inPlnt,$A51),2)),"")</f>
        <v/>
      </c>
      <c r="Q51" s="56" t="str">
        <f>IFERROR(IF(ROUND(SUMPRODUCT(--(inPlnt=$A51),PL!R:R,PL!$I:$I)/SUMIFS(PL!$I:$I,inPlnt,$A51),2)=0,"",ROUND(SUMPRODUCT(--(inPlnt=$A51),PL!R:R,PL!$I:$I)/SUMIFS(PL!$I:$I,inPlnt,$A51),2)),"")</f>
        <v/>
      </c>
      <c r="R51" s="56" t="str">
        <f>IFERROR(IF(ROUND(SUMPRODUCT(--(inPlnt=$A51),PL!S:S,PL!$I:$I)/SUMIFS(PL!$I:$I,inPlnt,$A51),2)=0,"",ROUND(SUMPRODUCT(--(inPlnt=$A51),PL!S:S,PL!$I:$I)/SUMIFS(PL!$I:$I,inPlnt,$A51),2)),"")</f>
        <v/>
      </c>
      <c r="S51" s="56" t="str">
        <f>IFERROR(IF(ROUND(SUMPRODUCT(--(inPlnt=$A51),PL!T:T,PL!$I:$I)/SUMIFS(PL!$I:$I,inPlnt,$A51),2)=0,"",ROUND(SUMPRODUCT(--(inPlnt=$A51),PL!T:T,PL!$I:$I)/SUMIFS(PL!$I:$I,inPlnt,$A51),2)),"")</f>
        <v/>
      </c>
      <c r="T51" s="56" t="str">
        <f>IFERROR(IF(ROUND(SUMPRODUCT(--(inPlnt=$A51),PL!U:U,PL!$I:$I)/SUMIFS(PL!$I:$I,inPlnt,$A51),2)=0,"",ROUND(SUMPRODUCT(--(inPlnt=$A51),PL!U:U,PL!$I:$I)/SUMIFS(PL!$I:$I,inPlnt,$A51),2)),"")</f>
        <v/>
      </c>
      <c r="U51" s="56" t="str">
        <f>IFERROR(IF(ROUND(SUMPRODUCT(--(inPlnt=$A51),PL!V:V,PL!$I:$I)/SUMIFS(PL!$I:$I,inPlnt,$A51),2)=0,"",ROUND(SUMPRODUCT(--(inPlnt=$A51),PL!V:V,PL!$I:$I)/SUMIFS(PL!$I:$I,inPlnt,$A51),2)),"")</f>
        <v/>
      </c>
      <c r="V51" s="56" t="str">
        <f>IFERROR(IF(ROUND(SUMPRODUCT(--(inPlnt=$A51),PL!W:W,PL!$I:$I)/SUMIFS(PL!$I:$I,inPlnt,$A51),2)=0,"",ROUND(SUMPRODUCT(--(inPlnt=$A51),PL!W:W,PL!$I:$I)/SUMIFS(PL!$I:$I,inPlnt,$A51),2)),"")</f>
        <v/>
      </c>
      <c r="W51" s="57">
        <v>10</v>
      </c>
      <c r="X51" s="58">
        <v>50</v>
      </c>
      <c r="Y51" s="56">
        <v>40</v>
      </c>
      <c r="Z51" s="56" t="str">
        <f>IFERROR(IF(ROUND(SUMPRODUCT(--(inPlnt=$A51),PL!AA:AA,PL!$L:$L)/SUMIFS(PL!$L:$L,inPlnt,$A51),2)=0,"",ROUND(SUMPRODUCT(--(inPlnt=$A51),PL!AA:AA,PL!$L:$L)/SUMIFS(PL!$L:$L,inPlnt,$A51),2)),"")</f>
        <v/>
      </c>
      <c r="AA51" s="56" t="str">
        <f>IFERROR(IF(ROUND(SUMPRODUCT(--(inPlnt=$A51),PL!AB:AB,PL!$L:$L)/SUMIFS(PL!$L:$L,inPlnt,$A51),2)=0,"",ROUND(SUMPRODUCT(--(inPlnt=$A51),PL!AB:AB,PL!$L:$L)/SUMIFS(PL!$L:$L,inPlnt,$A51),2)),"")</f>
        <v/>
      </c>
      <c r="AB51" s="56" t="str">
        <f>IFERROR(IF(ROUND(SUMPRODUCT(--(inPlnt=$A51),PL!AC:AC,PL!$L:$L)/SUMIFS(PL!$L:$L,inPlnt,$A51),2)=0,"",ROUND(SUMPRODUCT(--(inPlnt=$A51),PL!AC:AC,PL!$L:$L)/SUMIFS(PL!$L:$L,inPlnt,$A51),2)),"")</f>
        <v/>
      </c>
      <c r="AC51" s="56" t="str">
        <f>IFERROR(IF(ROUND(SUMPRODUCT(--(inPlnt=$A51),PL!AD:AD,PL!$L:$L)/SUMIFS(PL!$L:$L,inPlnt,$A51),2)=0,"",ROUND(SUMPRODUCT(--(inPlnt=$A51),PL!AD:AD,PL!$L:$L)/SUMIFS(PL!$L:$L,inPlnt,$A51),2)),"")</f>
        <v/>
      </c>
      <c r="AD51" s="56" t="str">
        <f>IFERROR(IF(ROUND(SUMPRODUCT(--(inPlnt=$A51),PL!AE:AE,PL!$L:$L)/SUMIFS(PL!$L:$L,inPlnt,$A51),2)=0,"",ROUND(SUMPRODUCT(--(inPlnt=$A51),PL!AE:AE,PL!$L:$L)/SUMIFS(PL!$L:$L,inPlnt,$A51),2)),"")</f>
        <v/>
      </c>
      <c r="AE51" s="56" t="str">
        <f>IFERROR(IF(ROUND(SUMPRODUCT(--(inPlnt=$A51),PL!AF:AF,PL!$L:$L)/SUMIFS(PL!$L:$L,inPlnt,$A51),2)=0,"",ROUND(SUMPRODUCT(--(inPlnt=$A51),PL!AF:AF,PL!$L:$L)/SUMIFS(PL!$L:$L,inPlnt,$A51),2)),"")</f>
        <v/>
      </c>
      <c r="AF51" s="56" t="str">
        <f>IFERROR(IF(ROUND(SUMPRODUCT(--(inPlnt=$A51),PL!AG:AG,PL!$L:$L)/SUMIFS(PL!$L:$L,inPlnt,$A51),2)=0,"",ROUND(SUMPRODUCT(--(inPlnt=$A51),PL!AG:AG,PL!$L:$L)/SUMIFS(PL!$L:$L,inPlnt,$A51),2)),"")</f>
        <v/>
      </c>
      <c r="AG51" s="56" t="str">
        <f>IFERROR(IF(ROUND(SUMPRODUCT(--(inPlnt=$A51),PL!AH:AH,PL!$L:$L)/SUMIFS(PL!$L:$L,inPlnt,$A51),2)=0,"",ROUND(SUMPRODUCT(--(inPlnt=$A51),PL!AH:AH,PL!$L:$L)/SUMIFS(PL!$L:$L,inPlnt,$A51),2)),"")</f>
        <v/>
      </c>
      <c r="AH51" s="56" t="str">
        <f>IFERROR(IF(ROUND(SUMPRODUCT(--(inPlnt=$A51),PL!AI:AI,PL!$L:$L)/SUMIFS(PL!$L:$L,inPlnt,$A51),2)=0,"",ROUND(SUMPRODUCT(--(inPlnt=$A51),PL!AI:AI,PL!$L:$L)/SUMIFS(PL!$L:$L,inPlnt,$A51),2)),"")</f>
        <v/>
      </c>
      <c r="AI51" s="59" t="str">
        <f>IFERROR(IF(ROUND(SUMPRODUCT(--(inPlnt=$A51),PL!AJ:AJ,PL!$L:$L)/SUMIFS(PL!$L:$L,inPlnt,$A51),2)=0,"",ROUND(SUMPRODUCT(--(inPlnt=$A51),PL!AJ:AJ,PL!$L:$L)/SUMIFS(PL!$L:$L,inPlnt,$A51),2)),"")</f>
        <v/>
      </c>
      <c r="AJ51" s="58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</row>
    <row r="52" spans="1:56" s="15" customFormat="1">
      <c r="A52" s="13" t="s">
        <v>515</v>
      </c>
      <c r="B52" s="16" t="s">
        <v>514</v>
      </c>
      <c r="C52" s="55">
        <v>10</v>
      </c>
      <c r="D52" s="55">
        <v>13.5</v>
      </c>
      <c r="E52" s="55">
        <v>13.5</v>
      </c>
      <c r="F52" s="55">
        <v>3200</v>
      </c>
      <c r="G52" s="147"/>
      <c r="H52" s="72"/>
      <c r="I52" s="72"/>
      <c r="J52" s="55">
        <v>15.3</v>
      </c>
      <c r="K52" s="55"/>
      <c r="L52" s="56"/>
      <c r="M52" s="56"/>
      <c r="N52" s="56"/>
      <c r="O52" s="56"/>
      <c r="P52" s="56"/>
      <c r="Q52" s="56"/>
      <c r="R52" s="56"/>
      <c r="S52" s="56"/>
      <c r="T52" s="56"/>
      <c r="U52" s="56">
        <v>50</v>
      </c>
      <c r="V52" s="56">
        <v>50</v>
      </c>
      <c r="W52" s="57"/>
      <c r="X52" s="58"/>
      <c r="Y52" s="56"/>
      <c r="Z52" s="56">
        <v>33.33</v>
      </c>
      <c r="AA52" s="56"/>
      <c r="AB52" s="56"/>
      <c r="AC52" s="56">
        <v>33.33</v>
      </c>
      <c r="AD52" s="56"/>
      <c r="AE52" s="56"/>
      <c r="AF52" s="56"/>
      <c r="AG52" s="56">
        <v>33.340000000000003</v>
      </c>
      <c r="AH52" s="56"/>
      <c r="AI52" s="59"/>
      <c r="AJ52" s="58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</row>
    <row r="53" spans="1:56" s="15" customFormat="1">
      <c r="A53" s="13" t="s">
        <v>915</v>
      </c>
      <c r="B53" s="16" t="s">
        <v>914</v>
      </c>
      <c r="C53" s="55">
        <v>26</v>
      </c>
      <c r="D53" s="55">
        <v>139</v>
      </c>
      <c r="E53" s="55">
        <v>139</v>
      </c>
      <c r="F53" s="55">
        <v>1200</v>
      </c>
      <c r="G53" s="147"/>
      <c r="H53" s="72">
        <v>0</v>
      </c>
      <c r="I53" s="72">
        <v>100</v>
      </c>
      <c r="J53" s="55">
        <v>167</v>
      </c>
      <c r="K53" s="55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7">
        <v>100</v>
      </c>
      <c r="X53" s="58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9"/>
      <c r="AJ53" s="58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</row>
    <row r="54" spans="1:56" s="15" customFormat="1">
      <c r="A54" s="13" t="s">
        <v>949</v>
      </c>
      <c r="B54" s="16" t="s">
        <v>1363</v>
      </c>
      <c r="C54" s="55">
        <v>7</v>
      </c>
      <c r="D54" s="55">
        <v>3</v>
      </c>
      <c r="E54" s="55">
        <v>1001</v>
      </c>
      <c r="F54" s="55">
        <v>2000</v>
      </c>
      <c r="G54" s="147"/>
      <c r="H54" s="72">
        <v>100</v>
      </c>
      <c r="I54" s="72">
        <v>0</v>
      </c>
      <c r="J54" s="55">
        <v>2000</v>
      </c>
      <c r="K54" s="55">
        <v>2000</v>
      </c>
      <c r="L54" s="56"/>
      <c r="M54" s="56"/>
      <c r="N54" s="56"/>
      <c r="O54" s="56"/>
      <c r="P54" s="56"/>
      <c r="Q54" s="56"/>
      <c r="R54" s="56"/>
      <c r="S54" s="56">
        <v>20</v>
      </c>
      <c r="T54" s="56">
        <v>60</v>
      </c>
      <c r="U54" s="56">
        <v>20</v>
      </c>
      <c r="V54" s="56"/>
      <c r="W54" s="57"/>
      <c r="X54" s="58"/>
      <c r="Y54" s="56"/>
      <c r="Z54" s="56"/>
      <c r="AA54" s="56"/>
      <c r="AB54" s="56"/>
      <c r="AC54" s="56"/>
      <c r="AD54" s="56"/>
      <c r="AE54" s="56">
        <v>20</v>
      </c>
      <c r="AF54" s="56">
        <v>60</v>
      </c>
      <c r="AG54" s="56">
        <v>20</v>
      </c>
      <c r="AH54" s="56"/>
      <c r="AI54" s="59"/>
      <c r="AJ54" s="58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</row>
    <row r="55" spans="1:56" s="15" customFormat="1">
      <c r="A55" s="13" t="s">
        <v>713</v>
      </c>
      <c r="B55" s="16" t="s">
        <v>712</v>
      </c>
      <c r="C55" s="55">
        <v>128</v>
      </c>
      <c r="D55" s="55">
        <v>1132.75</v>
      </c>
      <c r="E55" s="55">
        <v>1115.25</v>
      </c>
      <c r="F55" s="55">
        <v>5908</v>
      </c>
      <c r="G55" s="147"/>
      <c r="H55" s="72"/>
      <c r="I55" s="72"/>
      <c r="J55" s="55">
        <v>6692</v>
      </c>
      <c r="K55" s="55"/>
      <c r="L55" s="56">
        <v>25</v>
      </c>
      <c r="M55" s="56"/>
      <c r="N55" s="56"/>
      <c r="O55" s="56">
        <v>25</v>
      </c>
      <c r="P55" s="56"/>
      <c r="Q55" s="56"/>
      <c r="R55" s="56">
        <v>25</v>
      </c>
      <c r="S55" s="56"/>
      <c r="T55" s="56"/>
      <c r="U55" s="56">
        <v>25</v>
      </c>
      <c r="V55" s="56"/>
      <c r="W55" s="57"/>
      <c r="X55" s="58">
        <v>25</v>
      </c>
      <c r="Y55" s="56"/>
      <c r="Z55" s="56"/>
      <c r="AA55" s="56">
        <v>25</v>
      </c>
      <c r="AB55" s="56"/>
      <c r="AC55" s="56"/>
      <c r="AD55" s="56">
        <v>25</v>
      </c>
      <c r="AE55" s="56"/>
      <c r="AF55" s="56"/>
      <c r="AG55" s="56">
        <v>25</v>
      </c>
      <c r="AH55" s="56"/>
      <c r="AI55" s="59"/>
      <c r="AJ55" s="58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</row>
    <row r="56" spans="1:56" s="15" customFormat="1">
      <c r="A56" s="13" t="s">
        <v>1385</v>
      </c>
      <c r="B56" s="16" t="s">
        <v>1364</v>
      </c>
      <c r="C56" s="55">
        <v>68</v>
      </c>
      <c r="D56" s="55">
        <v>268</v>
      </c>
      <c r="E56" s="55">
        <v>268</v>
      </c>
      <c r="F56" s="55">
        <v>3000</v>
      </c>
      <c r="G56" s="147"/>
      <c r="H56" s="72">
        <v>98</v>
      </c>
      <c r="I56" s="72">
        <v>2</v>
      </c>
      <c r="J56" s="55">
        <v>804</v>
      </c>
      <c r="K56" s="55">
        <v>804</v>
      </c>
      <c r="L56" s="56"/>
      <c r="M56" s="56"/>
      <c r="N56" s="56"/>
      <c r="O56" s="56"/>
      <c r="P56" s="56"/>
      <c r="Q56" s="56"/>
      <c r="R56" s="56"/>
      <c r="S56" s="56"/>
      <c r="T56" s="56"/>
      <c r="U56" s="56">
        <v>10</v>
      </c>
      <c r="V56" s="56">
        <v>30</v>
      </c>
      <c r="W56" s="57">
        <v>30</v>
      </c>
      <c r="X56" s="58">
        <v>30</v>
      </c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9"/>
      <c r="AJ56" s="58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</row>
    <row r="57" spans="1:56" s="15" customFormat="1">
      <c r="A57" s="25" t="s">
        <v>136</v>
      </c>
      <c r="B57" s="134"/>
      <c r="C57" s="61"/>
      <c r="D57" s="61"/>
      <c r="E57" s="61"/>
      <c r="F57" s="61"/>
      <c r="G57" s="61"/>
      <c r="H57" s="66"/>
      <c r="I57" s="66"/>
      <c r="J57" s="61"/>
      <c r="K57" s="61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71"/>
      <c r="X57" s="65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71"/>
      <c r="AJ57" s="65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56"/>
    </row>
    <row r="58" spans="1:56" s="15" customFormat="1">
      <c r="A58" s="13">
        <v>151101</v>
      </c>
      <c r="B58" s="16" t="s">
        <v>49</v>
      </c>
      <c r="C58" s="55">
        <f>IF(SUMIF(inPlnt,$A58,PL!E:E)=0,"",SUMIF(inPlnt,$A58,PL!E:E))</f>
        <v>27285</v>
      </c>
      <c r="D58" s="55">
        <f>IF(SUMIF(inPlnt,$A58,PL!F:F)=0,"",SUMIF(inPlnt,$A58,PL!F:F))</f>
        <v>526035.25</v>
      </c>
      <c r="E58" s="186">
        <f>IF(SUMIF(inPlnt,$A58,PL!G:G)=0,"",SUMIF(inPlnt,$A58,PL!G:G))</f>
        <v>457736.08</v>
      </c>
      <c r="F58" s="55">
        <f>IFERROR(ROUND(J58*1000/E58,0),"")</f>
        <v>10333</v>
      </c>
      <c r="G58" s="147"/>
      <c r="H58" s="56">
        <f>IFERROR(ROUND(SUMPRODUCT(--(inPlnt=$A58),PL!$I:$I,PL!$J:$J)/J58,2),"")</f>
        <v>93.2</v>
      </c>
      <c r="I58" s="56">
        <f>IF(SUM(C58:G58)&lt;&gt;0,100-H58,"")</f>
        <v>6.7999999999999972</v>
      </c>
      <c r="J58" s="186">
        <f>IF(SUMIF(inPlnt,$A58,PL!$I:$I)=0,"",SUMIF(inPlnt,$A58,PL!$I:$I))</f>
        <v>4729868</v>
      </c>
      <c r="K58" s="55">
        <f>IF(SUMIF(inPlnt,$A58,PL!$L:$L)=0,"",SUMIF(inPlnt,$A58,PL!$L:$L))</f>
        <v>92388495.358925134</v>
      </c>
      <c r="L58" s="56">
        <f>IFERROR(IF(ROUND(SUMPRODUCT(--(inPlnt=$A58),PL!M:M,PL!$I:$I)/SUMIFS(PL!$I:$I,inPlnt,$A58),2)=0,"",ROUND(SUMPRODUCT(--(inPlnt=$A58),PL!M:M,PL!$I:$I)/SUMIFS(PL!$I:$I,inPlnt,$A58),2)),"")</f>
        <v>3.9</v>
      </c>
      <c r="M58" s="56">
        <f>IFERROR(IF(ROUND(SUMPRODUCT(--(inPlnt=$A58),PL!N:N,PL!$I:$I)/SUMIFS(PL!$I:$I,inPlnt,$A58),2)=0,"",ROUND(SUMPRODUCT(--(inPlnt=$A58),PL!N:N,PL!$I:$I)/SUMIFS(PL!$I:$I,inPlnt,$A58),2)),"")</f>
        <v>5.81</v>
      </c>
      <c r="N58" s="56">
        <f>IFERROR(IF(ROUND(SUMPRODUCT(--(inPlnt=$A58),PL!O:O,PL!$I:$I)/SUMIFS(PL!$I:$I,inPlnt,$A58),2)=0,"",ROUND(SUMPRODUCT(--(inPlnt=$A58),PL!O:O,PL!$I:$I)/SUMIFS(PL!$I:$I,inPlnt,$A58),2)),"")</f>
        <v>3.16</v>
      </c>
      <c r="O58" s="56">
        <f>IFERROR(IF(ROUND(SUMPRODUCT(--(inPlnt=$A58),PL!P:P,PL!$I:$I)/SUMIFS(PL!$I:$I,inPlnt,$A58),2)=0,"",ROUND(SUMPRODUCT(--(inPlnt=$A58),PL!P:P,PL!$I:$I)/SUMIFS(PL!$I:$I,inPlnt,$A58),2)),"")</f>
        <v>0.71</v>
      </c>
      <c r="P58" s="56" t="str">
        <f>IFERROR(IF(ROUND(SUMPRODUCT(--(inPlnt=$A58),PL!Q:Q,PL!$I:$I)/SUMIFS(PL!$I:$I,inPlnt,$A58),2)=0,"",ROUND(SUMPRODUCT(--(inPlnt=$A58),PL!Q:Q,PL!$I:$I)/SUMIFS(PL!$I:$I,inPlnt,$A58),2)),"")</f>
        <v/>
      </c>
      <c r="Q58" s="56" t="str">
        <f>IFERROR(IF(ROUND(SUMPRODUCT(--(inPlnt=$A58),PL!R:R,PL!$I:$I)/SUMIFS(PL!$I:$I,inPlnt,$A58),2)=0,"",ROUND(SUMPRODUCT(--(inPlnt=$A58),PL!R:R,PL!$I:$I)/SUMIFS(PL!$I:$I,inPlnt,$A58),2)),"")</f>
        <v/>
      </c>
      <c r="R58" s="56" t="str">
        <f>IFERROR(IF(ROUND(SUMPRODUCT(--(inPlnt=$A58),PL!S:S,PL!$I:$I)/SUMIFS(PL!$I:$I,inPlnt,$A58),2)=0,"",ROUND(SUMPRODUCT(--(inPlnt=$A58),PL!S:S,PL!$I:$I)/SUMIFS(PL!$I:$I,inPlnt,$A58),2)),"")</f>
        <v/>
      </c>
      <c r="S58" s="56" t="str">
        <f>IFERROR(IF(ROUND(SUMPRODUCT(--(inPlnt=$A58),PL!T:T,PL!$I:$I)/SUMIFS(PL!$I:$I,inPlnt,$A58),2)=0,"",ROUND(SUMPRODUCT(--(inPlnt=$A58),PL!T:T,PL!$I:$I)/SUMIFS(PL!$I:$I,inPlnt,$A58),2)),"")</f>
        <v/>
      </c>
      <c r="T58" s="56" t="str">
        <f>IFERROR(IF(ROUND(SUMPRODUCT(--(inPlnt=$A58),PL!U:U,PL!$I:$I)/SUMIFS(PL!$I:$I,inPlnt,$A58),2)=0,"",ROUND(SUMPRODUCT(--(inPlnt=$A58),PL!U:U,PL!$I:$I)/SUMIFS(PL!$I:$I,inPlnt,$A58),2)),"")</f>
        <v/>
      </c>
      <c r="U58" s="56">
        <f>IFERROR(IF(ROUND(SUMPRODUCT(--(inPlnt=$A58),PL!V:V,PL!$I:$I)/SUMIFS(PL!$I:$I,inPlnt,$A58),2)=0,"",ROUND(SUMPRODUCT(--(inPlnt=$A58),PL!V:V,PL!$I:$I)/SUMIFS(PL!$I:$I,inPlnt,$A58),2)),"")</f>
        <v>0.65</v>
      </c>
      <c r="V58" s="56">
        <f>IFERROR(IF(ROUND(SUMPRODUCT(--(inPlnt=$A58),PL!W:W,PL!$I:$I)/SUMIFS(PL!$I:$I,inPlnt,$A58),2)=0,"",ROUND(SUMPRODUCT(--(inPlnt=$A58),PL!W:W,PL!$I:$I)/SUMIFS(PL!$I:$I,inPlnt,$A58),2)),"")</f>
        <v>4.63</v>
      </c>
      <c r="W58" s="57">
        <f>IFERROR(IF(ROUND(SUMPRODUCT(--(inPlnt=$A58),PL!X:X,PL!$I:$I)/SUMIFS(PL!$I:$I,inPlnt,$A58),2)=0,"",ROUND(SUMPRODUCT(--(inPlnt=$A58),PL!X:X,PL!$I:$I)/SUMIFS(PL!$I:$I,inPlnt,$A58),2)),"")</f>
        <v>19.059999999999999</v>
      </c>
      <c r="X58" s="58">
        <f>IFERROR(IF(ROUND(SUMPRODUCT(--(inPlnt=$A58),PL!Y:Y,PL!$L:$L)/SUMIFS(PL!$L:$L,inPlnt,$A58),2)=0,"",ROUND(SUMPRODUCT(--(inPlnt=$A58),PL!Y:Y,PL!$L:$L)/SUMIFS(PL!$L:$L,inPlnt,$A58),2)),"")</f>
        <v>27.88</v>
      </c>
      <c r="Y58" s="56">
        <f>IFERROR(IF(ROUND(SUMPRODUCT(--(inPlnt=$A58),PL!Z:Z,PL!$L:$L)/SUMIFS(PL!$L:$L,inPlnt,$A58),2)=0,"",ROUND(SUMPRODUCT(--(inPlnt=$A58),PL!Z:Z,PL!$L:$L)/SUMIFS(PL!$L:$L,inPlnt,$A58),2)),"")</f>
        <v>26.1</v>
      </c>
      <c r="Z58" s="56">
        <f>IFERROR(IF(ROUND(SUMPRODUCT(--(inPlnt=$A58),PL!AA:AA,PL!$L:$L)/SUMIFS(PL!$L:$L,inPlnt,$A58),2)=0,"",ROUND(SUMPRODUCT(--(inPlnt=$A58),PL!AA:AA,PL!$L:$L)/SUMIFS(PL!$L:$L,inPlnt,$A58),2)),"")</f>
        <v>11.73</v>
      </c>
      <c r="AA58" s="56">
        <f>IFERROR(IF(ROUND(SUMPRODUCT(--(inPlnt=$A58),PL!AB:AB,PL!$L:$L)/SUMIFS(PL!$L:$L,inPlnt,$A58),2)=0,"",ROUND(SUMPRODUCT(--(inPlnt=$A58),PL!AB:AB,PL!$L:$L)/SUMIFS(PL!$L:$L,inPlnt,$A58),2)),"")</f>
        <v>2.85</v>
      </c>
      <c r="AB58" s="56">
        <f>IFERROR(IF(ROUND(SUMPRODUCT(--(inPlnt=$A58),PL!AC:AC,PL!$L:$L)/SUMIFS(PL!$L:$L,inPlnt,$A58),2)=0,"",ROUND(SUMPRODUCT(--(inPlnt=$A58),PL!AC:AC,PL!$L:$L)/SUMIFS(PL!$L:$L,inPlnt,$A58),2)),"")</f>
        <v>0.65</v>
      </c>
      <c r="AC58" s="56">
        <f>IFERROR(IF(ROUND(SUMPRODUCT(--(inPlnt=$A58),PL!AD:AD,PL!$L:$L)/SUMIFS(PL!$L:$L,inPlnt,$A58),2)=0,"",ROUND(SUMPRODUCT(--(inPlnt=$A58),PL!AD:AD,PL!$L:$L)/SUMIFS(PL!$L:$L,inPlnt,$A58),2)),"")</f>
        <v>3.23</v>
      </c>
      <c r="AD58" s="56" t="str">
        <f>IFERROR(IF(ROUND(SUMPRODUCT(--(inPlnt=$A58),PL!AE:AE,PL!$L:$L)/SUMIFS(PL!$L:$L,inPlnt,$A58),2)=0,"",ROUND(SUMPRODUCT(--(inPlnt=$A58),PL!AE:AE,PL!$L:$L)/SUMIFS(PL!$L:$L,inPlnt,$A58),2)),"")</f>
        <v/>
      </c>
      <c r="AE58" s="56" t="str">
        <f>IFERROR(IF(ROUND(SUMPRODUCT(--(inPlnt=$A58),PL!AF:AF,PL!$L:$L)/SUMIFS(PL!$L:$L,inPlnt,$A58),2)=0,"",ROUND(SUMPRODUCT(--(inPlnt=$A58),PL!AF:AF,PL!$L:$L)/SUMIFS(PL!$L:$L,inPlnt,$A58),2)),"")</f>
        <v/>
      </c>
      <c r="AF58" s="56" t="str">
        <f>IFERROR(IF(ROUND(SUMPRODUCT(--(inPlnt=$A58),PL!AG:AG,PL!$L:$L)/SUMIFS(PL!$L:$L,inPlnt,$A58),2)=0,"",ROUND(SUMPRODUCT(--(inPlnt=$A58),PL!AG:AG,PL!$L:$L)/SUMIFS(PL!$L:$L,inPlnt,$A58),2)),"")</f>
        <v/>
      </c>
      <c r="AG58" s="56" t="str">
        <f>IFERROR(IF(ROUND(SUMPRODUCT(--(inPlnt=$A58),PL!AH:AH,PL!$L:$L)/SUMIFS(PL!$L:$L,inPlnt,$A58),2)=0,"",ROUND(SUMPRODUCT(--(inPlnt=$A58),PL!AH:AH,PL!$L:$L)/SUMIFS(PL!$L:$L,inPlnt,$A58),2)),"")</f>
        <v/>
      </c>
      <c r="AH58" s="56">
        <f>IFERROR(IF(ROUND(SUMPRODUCT(--(inPlnt=$A58),PL!AI:AI,PL!$L:$L)/SUMIFS(PL!$L:$L,inPlnt,$A58),2)=0,"",ROUND(SUMPRODUCT(--(inPlnt=$A58),PL!AI:AI,PL!$L:$L)/SUMIFS(PL!$L:$L,inPlnt,$A58),2)),"")</f>
        <v>3.64</v>
      </c>
      <c r="AI58" s="59">
        <f>IFERROR(IF(ROUND(SUMPRODUCT(--(inPlnt=$A58),PL!AJ:AJ,PL!$L:$L)/SUMIFS(PL!$L:$L,inPlnt,$A58),2)=0,"",ROUND(SUMPRODUCT(--(inPlnt=$A58),PL!AJ:AJ,PL!$L:$L)/SUMIFS(PL!$L:$L,inPlnt,$A58),2)),"")</f>
        <v>14.46</v>
      </c>
      <c r="AJ58" s="58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X58" s="184">
        <v>695706</v>
      </c>
      <c r="AY58" s="184">
        <v>7277088</v>
      </c>
      <c r="AZ58" s="184">
        <v>10460</v>
      </c>
      <c r="BA58" s="185"/>
      <c r="BB58" s="185">
        <f>(AX58-E58)/AX58</f>
        <v>0.34205529347166763</v>
      </c>
      <c r="BC58" s="185">
        <f>(AY58-J58)/AY58</f>
        <v>0.35003287029097352</v>
      </c>
      <c r="BD58" s="185">
        <f>(AZ58-F58)/AZ58</f>
        <v>1.2141491395793499E-2</v>
      </c>
    </row>
    <row r="59" spans="1:56" s="15" customFormat="1">
      <c r="A59" s="13">
        <v>151102</v>
      </c>
      <c r="B59" s="16" t="s">
        <v>73</v>
      </c>
      <c r="C59" s="55">
        <f>IF(SUMIF(inPlnt,$A59,PL!E:E)=0,"",SUMIF(inPlnt,$A59,PL!E:E))</f>
        <v>113</v>
      </c>
      <c r="D59" s="186">
        <f>IF(SUMIF(inPlnt,$A59,PL!F:F)=0,"",SUMIF(inPlnt,$A59,PL!F:F))</f>
        <v>368</v>
      </c>
      <c r="E59" s="186">
        <f>IF(SUMIF(inPlnt,$A59,PL!G:G)=0,"",SUMIF(inPlnt,$A59,PL!G:G))</f>
        <v>358</v>
      </c>
      <c r="F59" s="186">
        <f>IFERROR(ROUND(J59*1000/E59,0),"")</f>
        <v>665</v>
      </c>
      <c r="G59" s="147"/>
      <c r="H59" s="56">
        <f>IFERROR(ROUND(SUMPRODUCT(--(inPlnt=$A59),PL!$I:$I,PL!$J:$J)/J59,2),"")</f>
        <v>100</v>
      </c>
      <c r="I59" s="56">
        <f>IF(SUM(C59:G59)&lt;&gt;0,100-H59,"")</f>
        <v>0</v>
      </c>
      <c r="J59" s="186">
        <f>IF(SUMIF(inPlnt,$A59,PL!$I:$I)=0,"",SUMIF(inPlnt,$A59,PL!$I:$I))</f>
        <v>238</v>
      </c>
      <c r="K59" s="55" t="str">
        <f>IF(SUMIF(inPlnt,$A59,PL!$L:$L)=0,"",SUMIF(inPlnt,$A59,PL!$L:$L))</f>
        <v/>
      </c>
      <c r="L59" s="56" t="str">
        <f>IFERROR(IF(ROUND(SUMPRODUCT(--(inPlnt=$A59),PL!M:M,PL!$I:$I)/SUMIFS(PL!$I:$I,inPlnt,$A59),2)=0,"",ROUND(SUMPRODUCT(--(inPlnt=$A59),PL!M:M,PL!$I:$I)/SUMIFS(PL!$I:$I,inPlnt,$A59),2)),"")</f>
        <v/>
      </c>
      <c r="M59" s="56" t="str">
        <f>IFERROR(IF(ROUND(SUMPRODUCT(--(inPlnt=$A59),PL!N:N,PL!$I:$I)/SUMIFS(PL!$I:$I,inPlnt,$A59),2)=0,"",ROUND(SUMPRODUCT(--(inPlnt=$A59),PL!N:N,PL!$I:$I)/SUMIFS(PL!$I:$I,inPlnt,$A59),2)),"")</f>
        <v/>
      </c>
      <c r="N59" s="56" t="str">
        <f>IFERROR(IF(ROUND(SUMPRODUCT(--(inPlnt=$A59),PL!O:O,PL!$I:$I)/SUMIFS(PL!$I:$I,inPlnt,$A59),2)=0,"",ROUND(SUMPRODUCT(--(inPlnt=$A59),PL!O:O,PL!$I:$I)/SUMIFS(PL!$I:$I,inPlnt,$A59),2)),"")</f>
        <v/>
      </c>
      <c r="O59" s="56" t="str">
        <f>IFERROR(IF(ROUND(SUMPRODUCT(--(inPlnt=$A59),PL!P:P,PL!$I:$I)/SUMIFS(PL!$I:$I,inPlnt,$A59),2)=0,"",ROUND(SUMPRODUCT(--(inPlnt=$A59),PL!P:P,PL!$I:$I)/SUMIFS(PL!$I:$I,inPlnt,$A59),2)),"")</f>
        <v/>
      </c>
      <c r="P59" s="56" t="str">
        <f>IFERROR(IF(ROUND(SUMPRODUCT(--(inPlnt=$A59),PL!Q:Q,PL!$I:$I)/SUMIFS(PL!$I:$I,inPlnt,$A59),2)=0,"",ROUND(SUMPRODUCT(--(inPlnt=$A59),PL!Q:Q,PL!$I:$I)/SUMIFS(PL!$I:$I,inPlnt,$A59),2)),"")</f>
        <v/>
      </c>
      <c r="Q59" s="56" t="str">
        <f>IFERROR(IF(ROUND(SUMPRODUCT(--(inPlnt=$A59),PL!R:R,PL!$I:$I)/SUMIFS(PL!$I:$I,inPlnt,$A59),2)=0,"",ROUND(SUMPRODUCT(--(inPlnt=$A59),PL!R:R,PL!$I:$I)/SUMIFS(PL!$I:$I,inPlnt,$A59),2)),"")</f>
        <v/>
      </c>
      <c r="R59" s="56" t="str">
        <f>IFERROR(IF(ROUND(SUMPRODUCT(--(inPlnt=$A59),PL!S:S,PL!$I:$I)/SUMIFS(PL!$I:$I,inPlnt,$A59),2)=0,"",ROUND(SUMPRODUCT(--(inPlnt=$A59),PL!S:S,PL!$I:$I)/SUMIFS(PL!$I:$I,inPlnt,$A59),2)),"")</f>
        <v/>
      </c>
      <c r="S59" s="56" t="str">
        <f>IFERROR(IF(ROUND(SUMPRODUCT(--(inPlnt=$A59),PL!T:T,PL!$I:$I)/SUMIFS(PL!$I:$I,inPlnt,$A59),2)=0,"",ROUND(SUMPRODUCT(--(inPlnt=$A59),PL!T:T,PL!$I:$I)/SUMIFS(PL!$I:$I,inPlnt,$A59),2)),"")</f>
        <v/>
      </c>
      <c r="T59" s="56" t="str">
        <f>IFERROR(IF(ROUND(SUMPRODUCT(--(inPlnt=$A59),PL!U:U,PL!$I:$I)/SUMIFS(PL!$I:$I,inPlnt,$A59),2)=0,"",ROUND(SUMPRODUCT(--(inPlnt=$A59),PL!U:U,PL!$I:$I)/SUMIFS(PL!$I:$I,inPlnt,$A59),2)),"")</f>
        <v/>
      </c>
      <c r="U59" s="56" t="str">
        <f>IFERROR(IF(ROUND(SUMPRODUCT(--(inPlnt=$A59),PL!V:V,PL!$I:$I)/SUMIFS(PL!$I:$I,inPlnt,$A59),2)=0,"",ROUND(SUMPRODUCT(--(inPlnt=$A59),PL!V:V,PL!$I:$I)/SUMIFS(PL!$I:$I,inPlnt,$A59),2)),"")</f>
        <v/>
      </c>
      <c r="V59" s="56">
        <f>IFERROR(IF(ROUND(SUMPRODUCT(--(inPlnt=$A59),PL!W:W,PL!$I:$I)/SUMIFS(PL!$I:$I,inPlnt,$A59),2)=0,"",ROUND(SUMPRODUCT(--(inPlnt=$A59),PL!W:W,PL!$I:$I)/SUMIFS(PL!$I:$I,inPlnt,$A59),2)),"")</f>
        <v>100</v>
      </c>
      <c r="W59" s="57" t="str">
        <f>IFERROR(IF(ROUND(SUMPRODUCT(--(inPlnt=$A59),PL!X:X,PL!$I:$I)/SUMIFS(PL!$I:$I,inPlnt,$A59),2)=0,"",ROUND(SUMPRODUCT(--(inPlnt=$A59),PL!X:X,PL!$I:$I)/SUMIFS(PL!$I:$I,inPlnt,$A59),2)),"")</f>
        <v/>
      </c>
      <c r="X59" s="58" t="str">
        <f>IFERROR(IF(ROUND(SUMPRODUCT(--(inPlnt=$A59),PL!Y:Y,PL!$L:$L)/SUMIFS(PL!$L:$L,inPlnt,$A59),2)=0,"",ROUND(SUMPRODUCT(--(inPlnt=$A59),PL!Y:Y,PL!$L:$L)/SUMIFS(PL!$L:$L,inPlnt,$A59),2)),"")</f>
        <v/>
      </c>
      <c r="Y59" s="56" t="str">
        <f>IFERROR(IF(ROUND(SUMPRODUCT(--(inPlnt=$A59),PL!Z:Z,PL!$L:$L)/SUMIFS(PL!$L:$L,inPlnt,$A59),2)=0,"",ROUND(SUMPRODUCT(--(inPlnt=$A59),PL!Z:Z,PL!$L:$L)/SUMIFS(PL!$L:$L,inPlnt,$A59),2)),"")</f>
        <v/>
      </c>
      <c r="Z59" s="56" t="str">
        <f>IFERROR(IF(ROUND(SUMPRODUCT(--(inPlnt=$A59),PL!AA:AA,PL!$L:$L)/SUMIFS(PL!$L:$L,inPlnt,$A59),2)=0,"",ROUND(SUMPRODUCT(--(inPlnt=$A59),PL!AA:AA,PL!$L:$L)/SUMIFS(PL!$L:$L,inPlnt,$A59),2)),"")</f>
        <v/>
      </c>
      <c r="AA59" s="56" t="str">
        <f>IFERROR(IF(ROUND(SUMPRODUCT(--(inPlnt=$A59),PL!AB:AB,PL!$L:$L)/SUMIFS(PL!$L:$L,inPlnt,$A59),2)=0,"",ROUND(SUMPRODUCT(--(inPlnt=$A59),PL!AB:AB,PL!$L:$L)/SUMIFS(PL!$L:$L,inPlnt,$A59),2)),"")</f>
        <v/>
      </c>
      <c r="AB59" s="56" t="str">
        <f>IFERROR(IF(ROUND(SUMPRODUCT(--(inPlnt=$A59),PL!AC:AC,PL!$L:$L)/SUMIFS(PL!$L:$L,inPlnt,$A59),2)=0,"",ROUND(SUMPRODUCT(--(inPlnt=$A59),PL!AC:AC,PL!$L:$L)/SUMIFS(PL!$L:$L,inPlnt,$A59),2)),"")</f>
        <v/>
      </c>
      <c r="AC59" s="56" t="str">
        <f>IFERROR(IF(ROUND(SUMPRODUCT(--(inPlnt=$A59),PL!AD:AD,PL!$L:$L)/SUMIFS(PL!$L:$L,inPlnt,$A59),2)=0,"",ROUND(SUMPRODUCT(--(inPlnt=$A59),PL!AD:AD,PL!$L:$L)/SUMIFS(PL!$L:$L,inPlnt,$A59),2)),"")</f>
        <v/>
      </c>
      <c r="AD59" s="56" t="str">
        <f>IFERROR(IF(ROUND(SUMPRODUCT(--(inPlnt=$A59),PL!AE:AE,PL!$L:$L)/SUMIFS(PL!$L:$L,inPlnt,$A59),2)=0,"",ROUND(SUMPRODUCT(--(inPlnt=$A59),PL!AE:AE,PL!$L:$L)/SUMIFS(PL!$L:$L,inPlnt,$A59),2)),"")</f>
        <v/>
      </c>
      <c r="AE59" s="56" t="str">
        <f>IFERROR(IF(ROUND(SUMPRODUCT(--(inPlnt=$A59),PL!AF:AF,PL!$L:$L)/SUMIFS(PL!$L:$L,inPlnt,$A59),2)=0,"",ROUND(SUMPRODUCT(--(inPlnt=$A59),PL!AF:AF,PL!$L:$L)/SUMIFS(PL!$L:$L,inPlnt,$A59),2)),"")</f>
        <v/>
      </c>
      <c r="AF59" s="56" t="str">
        <f>IFERROR(IF(ROUND(SUMPRODUCT(--(inPlnt=$A59),PL!AG:AG,PL!$L:$L)/SUMIFS(PL!$L:$L,inPlnt,$A59),2)=0,"",ROUND(SUMPRODUCT(--(inPlnt=$A59),PL!AG:AG,PL!$L:$L)/SUMIFS(PL!$L:$L,inPlnt,$A59),2)),"")</f>
        <v/>
      </c>
      <c r="AG59" s="56" t="str">
        <f>IFERROR(IF(ROUND(SUMPRODUCT(--(inPlnt=$A59),PL!AH:AH,PL!$L:$L)/SUMIFS(PL!$L:$L,inPlnt,$A59),2)=0,"",ROUND(SUMPRODUCT(--(inPlnt=$A59),PL!AH:AH,PL!$L:$L)/SUMIFS(PL!$L:$L,inPlnt,$A59),2)),"")</f>
        <v/>
      </c>
      <c r="AH59" s="56" t="str">
        <f>IFERROR(IF(ROUND(SUMPRODUCT(--(inPlnt=$A59),PL!AI:AI,PL!$L:$L)/SUMIFS(PL!$L:$L,inPlnt,$A59),2)=0,"",ROUND(SUMPRODUCT(--(inPlnt=$A59),PL!AI:AI,PL!$L:$L)/SUMIFS(PL!$L:$L,inPlnt,$A59),2)),"")</f>
        <v/>
      </c>
      <c r="AI59" s="59" t="str">
        <f>IFERROR(IF(ROUND(SUMPRODUCT(--(inPlnt=$A59),PL!AJ:AJ,PL!$L:$L)/SUMIFS(PL!$L:$L,inPlnt,$A59),2)=0,"",ROUND(SUMPRODUCT(--(inPlnt=$A59),PL!AJ:AJ,PL!$L:$L)/SUMIFS(PL!$L:$L,inPlnt,$A59),2)),"")</f>
        <v/>
      </c>
      <c r="AJ59" s="58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W59" s="15">
        <v>875</v>
      </c>
      <c r="AX59" s="15">
        <v>785</v>
      </c>
      <c r="AY59" s="15">
        <v>48</v>
      </c>
      <c r="AZ59" s="15">
        <v>61</v>
      </c>
      <c r="BA59" s="185">
        <f>(AW59-D59)/AW59</f>
        <v>0.5794285714285714</v>
      </c>
      <c r="BB59" s="185">
        <f>(AX59-E59)/AX59</f>
        <v>0.54394904458598725</v>
      </c>
      <c r="BC59" s="185">
        <f>(AY59-J59)/AY59</f>
        <v>-3.9583333333333335</v>
      </c>
      <c r="BD59" s="185">
        <f>(AZ59-F59)/AZ59</f>
        <v>-9.9016393442622945</v>
      </c>
    </row>
    <row r="60" spans="1:56" s="15" customFormat="1">
      <c r="A60" s="25" t="s">
        <v>137</v>
      </c>
      <c r="B60" s="134"/>
      <c r="C60" s="61"/>
      <c r="D60" s="61"/>
      <c r="E60" s="61"/>
      <c r="F60" s="61"/>
      <c r="G60" s="61"/>
      <c r="H60" s="66"/>
      <c r="I60" s="66"/>
      <c r="J60" s="61"/>
      <c r="K60" s="61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71"/>
      <c r="X60" s="65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71"/>
      <c r="AJ60" s="65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BA60" s="185"/>
      <c r="BB60" s="185"/>
      <c r="BC60" s="185"/>
      <c r="BD60" s="185"/>
    </row>
    <row r="61" spans="1:56" s="15" customFormat="1">
      <c r="A61" s="13">
        <v>211101</v>
      </c>
      <c r="B61" s="16" t="s">
        <v>50</v>
      </c>
      <c r="C61" s="55">
        <f>IF(SUMIF(inPlnt,$A61,PL!E:E)=0,"",SUMIF(inPlnt,$A61,PL!E:E))</f>
        <v>76538</v>
      </c>
      <c r="D61" s="55">
        <f>IF(SUMIF(inPlnt,$A61,PL!F:F)=0,"",SUMIF(inPlnt,$A61,PL!F:F))</f>
        <v>1181794</v>
      </c>
      <c r="E61" s="55">
        <f>IF(SUMIF(inPlnt,$A61,PL!G:G)=0,"",SUMIF(inPlnt,$A61,PL!G:G))</f>
        <v>1217724.0799999998</v>
      </c>
      <c r="F61" s="55">
        <f>IFERROR(ROUND(J61*1000/E61,0),"")</f>
        <v>3564</v>
      </c>
      <c r="G61" s="147"/>
      <c r="H61" s="72">
        <f>IFERROR(ROUND(SUMPRODUCT(--(inPlnt=$A61),PL!$I:$I,PL!$J:$J)/J61,2),"")</f>
        <v>94.44</v>
      </c>
      <c r="I61" s="72">
        <f>IF(SUM(C61:G61)&lt;&gt;0,100-H61,"")</f>
        <v>5.5600000000000023</v>
      </c>
      <c r="J61" s="55">
        <f>IF(SUMIF(inPlnt,$A61,PL!$I:$I)=0,"",SUMIF(inPlnt,$A61,PL!$I:$I))</f>
        <v>4339902.7460000003</v>
      </c>
      <c r="K61" s="55">
        <f>IF(SUMIF(inPlnt,$A61,PL!$L:$L)=0,"",SUMIF(inPlnt,$A61,PL!$L:$L))</f>
        <v>92388495.358925134</v>
      </c>
      <c r="L61" s="56">
        <f>IFERROR(IF(ROUND(SUMPRODUCT(--(inPlnt=$A61),PL!M:M,PL!$I:$I)/SUMIFS(PL!$I:$I,inPlnt,$A61),2)=0,"",ROUND(SUMPRODUCT(--(inPlnt=$A61),PL!M:M,PL!$I:$I)/SUMIFS(PL!$I:$I,inPlnt,$A61),2)),"")</f>
        <v>4.3099999999999996</v>
      </c>
      <c r="M61" s="56">
        <f>IFERROR(IF(ROUND(SUMPRODUCT(--(inPlnt=$A61),PL!N:N,PL!$I:$I)/SUMIFS(PL!$I:$I,inPlnt,$A61),2)=0,"",ROUND(SUMPRODUCT(--(inPlnt=$A61),PL!N:N,PL!$I:$I)/SUMIFS(PL!$I:$I,inPlnt,$A61),2)),"")</f>
        <v>4.17</v>
      </c>
      <c r="N61" s="56">
        <f>IFERROR(IF(ROUND(SUMPRODUCT(--(inPlnt=$A61),PL!O:O,PL!$I:$I)/SUMIFS(PL!$I:$I,inPlnt,$A61),2)=0,"",ROUND(SUMPRODUCT(--(inPlnt=$A61),PL!O:O,PL!$I:$I)/SUMIFS(PL!$I:$I,inPlnt,$A61),2)),"")</f>
        <v>4.9000000000000004</v>
      </c>
      <c r="O61" s="56">
        <f>IFERROR(IF(ROUND(SUMPRODUCT(--(inPlnt=$A61),PL!P:P,PL!$I:$I)/SUMIFS(PL!$I:$I,inPlnt,$A61),2)=0,"",ROUND(SUMPRODUCT(--(inPlnt=$A61),PL!P:P,PL!$I:$I)/SUMIFS(PL!$I:$I,inPlnt,$A61),2)),"")</f>
        <v>2.63</v>
      </c>
      <c r="P61" s="56" t="str">
        <f>IFERROR(IF(ROUND(SUMPRODUCT(--(inPlnt=$A61),PL!Q:Q,PL!$I:$I)/SUMIFS(PL!$I:$I,inPlnt,$A61),2)=0,"",ROUND(SUMPRODUCT(--(inPlnt=$A61),PL!Q:Q,PL!$I:$I)/SUMIFS(PL!$I:$I,inPlnt,$A61),2)),"")</f>
        <v/>
      </c>
      <c r="Q61" s="56" t="str">
        <f>IFERROR(IF(ROUND(SUMPRODUCT(--(inPlnt=$A61),PL!R:R,PL!$I:$I)/SUMIFS(PL!$I:$I,inPlnt,$A61),2)=0,"",ROUND(SUMPRODUCT(--(inPlnt=$A61),PL!R:R,PL!$I:$I)/SUMIFS(PL!$I:$I,inPlnt,$A61),2)),"")</f>
        <v/>
      </c>
      <c r="R61" s="56">
        <f>IFERROR(IF(ROUND(SUMPRODUCT(--(inPlnt=$A61),PL!S:S,PL!$I:$I)/SUMIFS(PL!$I:$I,inPlnt,$A61),2)=0,"",ROUND(SUMPRODUCT(--(inPlnt=$A61),PL!S:S,PL!$I:$I)/SUMIFS(PL!$I:$I,inPlnt,$A61),2)),"")</f>
        <v>0.67</v>
      </c>
      <c r="S61" s="56">
        <f>IFERROR(IF(ROUND(SUMPRODUCT(--(inPlnt=$A61),PL!T:T,PL!$I:$I)/SUMIFS(PL!$I:$I,inPlnt,$A61),2)=0,"",ROUND(SUMPRODUCT(--(inPlnt=$A61),PL!T:T,PL!$I:$I)/SUMIFS(PL!$I:$I,inPlnt,$A61),2)),"")</f>
        <v>0.67</v>
      </c>
      <c r="T61" s="56">
        <f>IFERROR(IF(ROUND(SUMPRODUCT(--(inPlnt=$A61),PL!U:U,PL!$I:$I)/SUMIFS(PL!$I:$I,inPlnt,$A61),2)=0,"",ROUND(SUMPRODUCT(--(inPlnt=$A61),PL!U:U,PL!$I:$I)/SUMIFS(PL!$I:$I,inPlnt,$A61),2)),"")</f>
        <v>1.67</v>
      </c>
      <c r="U61" s="56">
        <f>IFERROR(IF(ROUND(SUMPRODUCT(--(inPlnt=$A61),PL!V:V,PL!$I:$I)/SUMIFS(PL!$I:$I,inPlnt,$A61),2)=0,"",ROUND(SUMPRODUCT(--(inPlnt=$A61),PL!V:V,PL!$I:$I)/SUMIFS(PL!$I:$I,inPlnt,$A61),2)),"")</f>
        <v>8.32</v>
      </c>
      <c r="V61" s="56">
        <f>IFERROR(IF(ROUND(SUMPRODUCT(--(inPlnt=$A61),PL!W:W,PL!$I:$I)/SUMIFS(PL!$I:$I,inPlnt,$A61),2)=0,"",ROUND(SUMPRODUCT(--(inPlnt=$A61),PL!W:W,PL!$I:$I)/SUMIFS(PL!$I:$I,inPlnt,$A61),2)),"")</f>
        <v>11.98</v>
      </c>
      <c r="W61" s="57">
        <f>IFERROR(IF(ROUND(SUMPRODUCT(--(inPlnt=$A61),PL!X:X,PL!$I:$I)/SUMIFS(PL!$I:$I,inPlnt,$A61),2)=0,"",ROUND(SUMPRODUCT(--(inPlnt=$A61),PL!X:X,PL!$I:$I)/SUMIFS(PL!$I:$I,inPlnt,$A61),2)),"")</f>
        <v>69.97</v>
      </c>
      <c r="X61" s="58">
        <f>IFERROR(IF(ROUND(SUMPRODUCT(--(inPlnt=$A61),PL!Y:Y,PL!$L:$L)/SUMIFS(PL!$L:$L,inPlnt,$A61),2)=0,"",ROUND(SUMPRODUCT(--(inPlnt=$A61),PL!Y:Y,PL!$L:$L)/SUMIFS(PL!$L:$L,inPlnt,$A61),2)),"")</f>
        <v>74.069999999999993</v>
      </c>
      <c r="Y61" s="56">
        <f>IFERROR(IF(ROUND(SUMPRODUCT(--(inPlnt=$A61),PL!Z:Z,PL!$L:$L)/SUMIFS(PL!$L:$L,inPlnt,$A61),2)=0,"",ROUND(SUMPRODUCT(--(inPlnt=$A61),PL!Z:Z,PL!$L:$L)/SUMIFS(PL!$L:$L,inPlnt,$A61),2)),"")</f>
        <v>165.38</v>
      </c>
      <c r="Z61" s="56">
        <f>IFERROR(IF(ROUND(SUMPRODUCT(--(inPlnt=$A61),PL!AA:AA,PL!$L:$L)/SUMIFS(PL!$L:$L,inPlnt,$A61),2)=0,"",ROUND(SUMPRODUCT(--(inPlnt=$A61),PL!AA:AA,PL!$L:$L)/SUMIFS(PL!$L:$L,inPlnt,$A61),2)),"")</f>
        <v>131.24</v>
      </c>
      <c r="AA61" s="56">
        <f>IFERROR(IF(ROUND(SUMPRODUCT(--(inPlnt=$A61),PL!AB:AB,PL!$L:$L)/SUMIFS(PL!$L:$L,inPlnt,$A61),2)=0,"",ROUND(SUMPRODUCT(--(inPlnt=$A61),PL!AB:AB,PL!$L:$L)/SUMIFS(PL!$L:$L,inPlnt,$A61),2)),"")</f>
        <v>163.6</v>
      </c>
      <c r="AB61" s="56">
        <f>IFERROR(IF(ROUND(SUMPRODUCT(--(inPlnt=$A61),PL!AC:AC,PL!$L:$L)/SUMIFS(PL!$L:$L,inPlnt,$A61),2)=0,"",ROUND(SUMPRODUCT(--(inPlnt=$A61),PL!AC:AC,PL!$L:$L)/SUMIFS(PL!$L:$L,inPlnt,$A61),2)),"")</f>
        <v>2.21</v>
      </c>
      <c r="AC61" s="56">
        <f>IFERROR(IF(ROUND(SUMPRODUCT(--(inPlnt=$A61),PL!AD:AD,PL!$L:$L)/SUMIFS(PL!$L:$L,inPlnt,$A61),2)=0,"",ROUND(SUMPRODUCT(--(inPlnt=$A61),PL!AD:AD,PL!$L:$L)/SUMIFS(PL!$L:$L,inPlnt,$A61),2)),"")</f>
        <v>0.75</v>
      </c>
      <c r="AD61" s="56">
        <f>IFERROR(IF(ROUND(SUMPRODUCT(--(inPlnt=$A61),PL!AE:AE,PL!$L:$L)/SUMIFS(PL!$L:$L,inPlnt,$A61),2)=0,"",ROUND(SUMPRODUCT(--(inPlnt=$A61),PL!AE:AE,PL!$L:$L)/SUMIFS(PL!$L:$L,inPlnt,$A61),2)),"")</f>
        <v>1.36</v>
      </c>
      <c r="AE61" s="56">
        <f>IFERROR(IF(ROUND(SUMPRODUCT(--(inPlnt=$A61),PL!AF:AF,PL!$L:$L)/SUMIFS(PL!$L:$L,inPlnt,$A61),2)=0,"",ROUND(SUMPRODUCT(--(inPlnt=$A61),PL!AF:AF,PL!$L:$L)/SUMIFS(PL!$L:$L,inPlnt,$A61),2)),"")</f>
        <v>1</v>
      </c>
      <c r="AF61" s="56">
        <f>IFERROR(IF(ROUND(SUMPRODUCT(--(inPlnt=$A61),PL!AG:AG,PL!$L:$L)/SUMIFS(PL!$L:$L,inPlnt,$A61),2)=0,"",ROUND(SUMPRODUCT(--(inPlnt=$A61),PL!AG:AG,PL!$L:$L)/SUMIFS(PL!$L:$L,inPlnt,$A61),2)),"")</f>
        <v>2.33</v>
      </c>
      <c r="AG61" s="56">
        <f>IFERROR(IF(ROUND(SUMPRODUCT(--(inPlnt=$A61),PL!AH:AH,PL!$L:$L)/SUMIFS(PL!$L:$L,inPlnt,$A61),2)=0,"",ROUND(SUMPRODUCT(--(inPlnt=$A61),PL!AH:AH,PL!$L:$L)/SUMIFS(PL!$L:$L,inPlnt,$A61),2)),"")</f>
        <v>7.68</v>
      </c>
      <c r="AH61" s="56">
        <f>IFERROR(IF(ROUND(SUMPRODUCT(--(inPlnt=$A61),PL!AI:AI,PL!$L:$L)/SUMIFS(PL!$L:$L,inPlnt,$A61),2)=0,"",ROUND(SUMPRODUCT(--(inPlnt=$A61),PL!AI:AI,PL!$L:$L)/SUMIFS(PL!$L:$L,inPlnt,$A61),2)),"")</f>
        <v>11.18</v>
      </c>
      <c r="AI61" s="59">
        <f>IFERROR(IF(ROUND(SUMPRODUCT(--(inPlnt=$A61),PL!AJ:AJ,PL!$L:$L)/SUMIFS(PL!$L:$L,inPlnt,$A61),2)=0,"",ROUND(SUMPRODUCT(--(inPlnt=$A61),PL!AJ:AJ,PL!$L:$L)/SUMIFS(PL!$L:$L,inPlnt,$A61),2)),"")</f>
        <v>7.3</v>
      </c>
      <c r="AJ61" s="58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W61" s="184">
        <v>1431615</v>
      </c>
      <c r="AX61" s="184">
        <v>1413314</v>
      </c>
      <c r="AY61" s="184">
        <v>5325614</v>
      </c>
      <c r="AZ61" s="184">
        <v>3768</v>
      </c>
      <c r="BA61" s="185">
        <f>(AW61-D61)/AW61</f>
        <v>0.17450292152568952</v>
      </c>
      <c r="BB61" s="185">
        <f>(AX61-E61)/AX61</f>
        <v>0.13839098742388467</v>
      </c>
      <c r="BC61" s="185">
        <f>(AY61-J61)/AY61</f>
        <v>0.18508875295881372</v>
      </c>
      <c r="BD61" s="185">
        <f>(AZ61-F61)/AZ61</f>
        <v>5.4140127388535034E-2</v>
      </c>
    </row>
    <row r="62" spans="1:56" s="15" customFormat="1">
      <c r="A62" s="13">
        <v>211102</v>
      </c>
      <c r="B62" s="16" t="s">
        <v>53</v>
      </c>
      <c r="C62" s="55">
        <f>IF(SUMIF(inPlnt,$A62,PL!E:E)=0,"",SUMIF(inPlnt,$A62,PL!E:E))</f>
        <v>35542</v>
      </c>
      <c r="D62" s="55">
        <f>IF(SUMIF(inPlnt,$A62,PL!F:F)=0,"",SUMIF(inPlnt,$A62,PL!F:F))</f>
        <v>703604.55</v>
      </c>
      <c r="E62" s="55">
        <f>IF(SUMIF(inPlnt,$A62,PL!G:G)=0,"",SUMIF(inPlnt,$A62,PL!G:G))</f>
        <v>482263.51</v>
      </c>
      <c r="F62" s="186">
        <f>IFERROR(ROUND(J62*1000/E62,0),"")</f>
        <v>1065</v>
      </c>
      <c r="G62" s="147"/>
      <c r="H62" s="72">
        <f>IFERROR(ROUND(SUMPRODUCT(--(inPlnt=$A62),PL!$I:$I,PL!$J:$J)/J62,2),"")</f>
        <v>85.57</v>
      </c>
      <c r="I62" s="72">
        <f>IF(SUM(C62:G62)&lt;&gt;0,100-H62,"")</f>
        <v>14.430000000000007</v>
      </c>
      <c r="J62" s="186">
        <f>IF(SUMIF(inPlnt,$A62,PL!$I:$I)=0,"",SUMIF(inPlnt,$A62,PL!$I:$I))</f>
        <v>513591.2</v>
      </c>
      <c r="K62" s="55">
        <f>IF(SUMIF(inPlnt,$A62,PL!$L:$L)=0,"",SUMIF(inPlnt,$A62,PL!$L:$L))</f>
        <v>560491.03599999996</v>
      </c>
      <c r="L62" s="56">
        <f>IFERROR(IF(ROUND(SUMPRODUCT(--(inPlnt=$A62),PL!M:M,PL!$I:$I)/SUMIFS(PL!$I:$I,inPlnt,$A62),2)=0,"",ROUND(SUMPRODUCT(--(inPlnt=$A62),PL!M:M,PL!$I:$I)/SUMIFS(PL!$I:$I,inPlnt,$A62),2)),"")</f>
        <v>10</v>
      </c>
      <c r="M62" s="56" t="str">
        <f>IFERROR(IF(ROUND(SUMPRODUCT(--(inPlnt=$A62),PL!N:N,PL!$I:$I)/SUMIFS(PL!$I:$I,inPlnt,$A62),2)=0,"",ROUND(SUMPRODUCT(--(inPlnt=$A62),PL!N:N,PL!$I:$I)/SUMIFS(PL!$I:$I,inPlnt,$A62),2)),"")</f>
        <v/>
      </c>
      <c r="N62" s="56" t="str">
        <f>IFERROR(IF(ROUND(SUMPRODUCT(--(inPlnt=$A62),PL!O:O,PL!$I:$I)/SUMIFS(PL!$I:$I,inPlnt,$A62),2)=0,"",ROUND(SUMPRODUCT(--(inPlnt=$A62),PL!O:O,PL!$I:$I)/SUMIFS(PL!$I:$I,inPlnt,$A62),2)),"")</f>
        <v/>
      </c>
      <c r="O62" s="56" t="str">
        <f>IFERROR(IF(ROUND(SUMPRODUCT(--(inPlnt=$A62),PL!P:P,PL!$I:$I)/SUMIFS(PL!$I:$I,inPlnt,$A62),2)=0,"",ROUND(SUMPRODUCT(--(inPlnt=$A62),PL!P:P,PL!$I:$I)/SUMIFS(PL!$I:$I,inPlnt,$A62),2)),"")</f>
        <v/>
      </c>
      <c r="P62" s="56" t="str">
        <f>IFERROR(IF(ROUND(SUMPRODUCT(--(inPlnt=$A62),PL!Q:Q,PL!$I:$I)/SUMIFS(PL!$I:$I,inPlnt,$A62),2)=0,"",ROUND(SUMPRODUCT(--(inPlnt=$A62),PL!Q:Q,PL!$I:$I)/SUMIFS(PL!$I:$I,inPlnt,$A62),2)),"")</f>
        <v/>
      </c>
      <c r="Q62" s="56">
        <f>IFERROR(IF(ROUND(SUMPRODUCT(--(inPlnt=$A62),PL!R:R,PL!$I:$I)/SUMIFS(PL!$I:$I,inPlnt,$A62),2)=0,"",ROUND(SUMPRODUCT(--(inPlnt=$A62),PL!R:R,PL!$I:$I)/SUMIFS(PL!$I:$I,inPlnt,$A62),2)),"")</f>
        <v>4.76</v>
      </c>
      <c r="R62" s="56" t="str">
        <f>IFERROR(IF(ROUND(SUMPRODUCT(--(inPlnt=$A62),PL!S:S,PL!$I:$I)/SUMIFS(PL!$I:$I,inPlnt,$A62),2)=0,"",ROUND(SUMPRODUCT(--(inPlnt=$A62),PL!S:S,PL!$I:$I)/SUMIFS(PL!$I:$I,inPlnt,$A62),2)),"")</f>
        <v/>
      </c>
      <c r="S62" s="56" t="str">
        <f>IFERROR(IF(ROUND(SUMPRODUCT(--(inPlnt=$A62),PL!T:T,PL!$I:$I)/SUMIFS(PL!$I:$I,inPlnt,$A62),2)=0,"",ROUND(SUMPRODUCT(--(inPlnt=$A62),PL!T:T,PL!$I:$I)/SUMIFS(PL!$I:$I,inPlnt,$A62),2)),"")</f>
        <v/>
      </c>
      <c r="T62" s="56" t="str">
        <f>IFERROR(IF(ROUND(SUMPRODUCT(--(inPlnt=$A62),PL!U:U,PL!$I:$I)/SUMIFS(PL!$I:$I,inPlnt,$A62),2)=0,"",ROUND(SUMPRODUCT(--(inPlnt=$A62),PL!U:U,PL!$I:$I)/SUMIFS(PL!$I:$I,inPlnt,$A62),2)),"")</f>
        <v/>
      </c>
      <c r="U62" s="56">
        <f>IFERROR(IF(ROUND(SUMPRODUCT(--(inPlnt=$A62),PL!V:V,PL!$I:$I)/SUMIFS(PL!$I:$I,inPlnt,$A62),2)=0,"",ROUND(SUMPRODUCT(--(inPlnt=$A62),PL!V:V,PL!$I:$I)/SUMIFS(PL!$I:$I,inPlnt,$A62),2)),"")</f>
        <v>1.44</v>
      </c>
      <c r="V62" s="56">
        <f>IFERROR(IF(ROUND(SUMPRODUCT(--(inPlnt=$A62),PL!W:W,PL!$I:$I)/SUMIFS(PL!$I:$I,inPlnt,$A62),2)=0,"",ROUND(SUMPRODUCT(--(inPlnt=$A62),PL!W:W,PL!$I:$I)/SUMIFS(PL!$I:$I,inPlnt,$A62),2)),"")</f>
        <v>39.76</v>
      </c>
      <c r="W62" s="57">
        <f>IFERROR(IF(ROUND(SUMPRODUCT(--(inPlnt=$A62),PL!X:X,PL!$I:$I)/SUMIFS(PL!$I:$I,inPlnt,$A62),2)=0,"",ROUND(SUMPRODUCT(--(inPlnt=$A62),PL!X:X,PL!$I:$I)/SUMIFS(PL!$I:$I,inPlnt,$A62),2)),"")</f>
        <v>40.22</v>
      </c>
      <c r="X62" s="58">
        <f>IFERROR(IF(ROUND(SUMPRODUCT(--(inPlnt=$A62),PL!Y:Y,PL!$L:$L)/SUMIFS(PL!$L:$L,inPlnt,$A62),2)=0,"",ROUND(SUMPRODUCT(--(inPlnt=$A62),PL!Y:Y,PL!$L:$L)/SUMIFS(PL!$L:$L,inPlnt,$A62),2)),"")</f>
        <v>11.38</v>
      </c>
      <c r="Y62" s="56">
        <f>IFERROR(IF(ROUND(SUMPRODUCT(--(inPlnt=$A62),PL!Z:Z,PL!$L:$L)/SUMIFS(PL!$L:$L,inPlnt,$A62),2)=0,"",ROUND(SUMPRODUCT(--(inPlnt=$A62),PL!Z:Z,PL!$L:$L)/SUMIFS(PL!$L:$L,inPlnt,$A62),2)),"")</f>
        <v>1.1399999999999999</v>
      </c>
      <c r="Z62" s="56">
        <f>IFERROR(IF(ROUND(SUMPRODUCT(--(inPlnt=$A62),PL!AA:AA,PL!$L:$L)/SUMIFS(PL!$L:$L,inPlnt,$A62),2)=0,"",ROUND(SUMPRODUCT(--(inPlnt=$A62),PL!AA:AA,PL!$L:$L)/SUMIFS(PL!$L:$L,inPlnt,$A62),2)),"")</f>
        <v>0.48</v>
      </c>
      <c r="AA62" s="56" t="str">
        <f>IFERROR(IF(ROUND(SUMPRODUCT(--(inPlnt=$A62),PL!AB:AB,PL!$L:$L)/SUMIFS(PL!$L:$L,inPlnt,$A62),2)=0,"",ROUND(SUMPRODUCT(--(inPlnt=$A62),PL!AB:AB,PL!$L:$L)/SUMIFS(PL!$L:$L,inPlnt,$A62),2)),"")</f>
        <v/>
      </c>
      <c r="AB62" s="56" t="str">
        <f>IFERROR(IF(ROUND(SUMPRODUCT(--(inPlnt=$A62),PL!AC:AC,PL!$L:$L)/SUMIFS(PL!$L:$L,inPlnt,$A62),2)=0,"",ROUND(SUMPRODUCT(--(inPlnt=$A62),PL!AC:AC,PL!$L:$L)/SUMIFS(PL!$L:$L,inPlnt,$A62),2)),"")</f>
        <v/>
      </c>
      <c r="AC62" s="56">
        <f>IFERROR(IF(ROUND(SUMPRODUCT(--(inPlnt=$A62),PL!AD:AD,PL!$L:$L)/SUMIFS(PL!$L:$L,inPlnt,$A62),2)=0,"",ROUND(SUMPRODUCT(--(inPlnt=$A62),PL!AD:AD,PL!$L:$L)/SUMIFS(PL!$L:$L,inPlnt,$A62),2)),"")</f>
        <v>7.14</v>
      </c>
      <c r="AD62" s="56" t="str">
        <f>IFERROR(IF(ROUND(SUMPRODUCT(--(inPlnt=$A62),PL!AE:AE,PL!$L:$L)/SUMIFS(PL!$L:$L,inPlnt,$A62),2)=0,"",ROUND(SUMPRODUCT(--(inPlnt=$A62),PL!AE:AE,PL!$L:$L)/SUMIFS(PL!$L:$L,inPlnt,$A62),2)),"")</f>
        <v/>
      </c>
      <c r="AE62" s="56" t="str">
        <f>IFERROR(IF(ROUND(SUMPRODUCT(--(inPlnt=$A62),PL!AF:AF,PL!$L:$L)/SUMIFS(PL!$L:$L,inPlnt,$A62),2)=0,"",ROUND(SUMPRODUCT(--(inPlnt=$A62),PL!AF:AF,PL!$L:$L)/SUMIFS(PL!$L:$L,inPlnt,$A62),2)),"")</f>
        <v/>
      </c>
      <c r="AF62" s="56" t="str">
        <f>IFERROR(IF(ROUND(SUMPRODUCT(--(inPlnt=$A62),PL!AG:AG,PL!$L:$L)/SUMIFS(PL!$L:$L,inPlnt,$A62),2)=0,"",ROUND(SUMPRODUCT(--(inPlnt=$A62),PL!AG:AG,PL!$L:$L)/SUMIFS(PL!$L:$L,inPlnt,$A62),2)),"")</f>
        <v/>
      </c>
      <c r="AG62" s="56">
        <f>IFERROR(IF(ROUND(SUMPRODUCT(--(inPlnt=$A62),PL!AH:AH,PL!$L:$L)/SUMIFS(PL!$L:$L,inPlnt,$A62),2)=0,"",ROUND(SUMPRODUCT(--(inPlnt=$A62),PL!AH:AH,PL!$L:$L)/SUMIFS(PL!$L:$L,inPlnt,$A62),2)),"")</f>
        <v>0.49</v>
      </c>
      <c r="AH62" s="56">
        <f>IFERROR(IF(ROUND(SUMPRODUCT(--(inPlnt=$A62),PL!AI:AI,PL!$L:$L)/SUMIFS(PL!$L:$L,inPlnt,$A62),2)=0,"",ROUND(SUMPRODUCT(--(inPlnt=$A62),PL!AI:AI,PL!$L:$L)/SUMIFS(PL!$L:$L,inPlnt,$A62),2)),"")</f>
        <v>33.340000000000003</v>
      </c>
      <c r="AI62" s="59">
        <f>IFERROR(IF(ROUND(SUMPRODUCT(--(inPlnt=$A62),PL!AJ:AJ,PL!$L:$L)/SUMIFS(PL!$L:$L,inPlnt,$A62),2)=0,"",ROUND(SUMPRODUCT(--(inPlnt=$A62),PL!AJ:AJ,PL!$L:$L)/SUMIFS(PL!$L:$L,inPlnt,$A62),2)),"")</f>
        <v>31.95</v>
      </c>
      <c r="AJ62" s="58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W62" s="184">
        <v>686458</v>
      </c>
      <c r="AX62" s="184">
        <v>448257</v>
      </c>
      <c r="AY62" s="184">
        <v>337051</v>
      </c>
      <c r="AZ62" s="184">
        <v>752</v>
      </c>
      <c r="BA62" s="185">
        <f>(AW62-D62)/AW62</f>
        <v>-2.4978294374892632E-2</v>
      </c>
      <c r="BB62" s="185">
        <f>(AX62-E62)/AX62</f>
        <v>-7.5863868271995774E-2</v>
      </c>
      <c r="BC62" s="185">
        <f>(AY62-J62)/AY62</f>
        <v>-0.52377889399527078</v>
      </c>
      <c r="BD62" s="185">
        <f>(AZ62-F62)/AZ62</f>
        <v>-0.41622340425531917</v>
      </c>
    </row>
    <row r="63" spans="1:56">
      <c r="A63" s="17"/>
      <c r="B63" s="15"/>
      <c r="C63" s="1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9"/>
    </row>
    <row r="64" spans="1:56" ht="18.75">
      <c r="A64" s="22"/>
      <c r="B64" s="21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9"/>
    </row>
    <row r="65" spans="1:35" ht="18.75">
      <c r="A65" s="22"/>
      <c r="B65" s="216" t="s">
        <v>1376</v>
      </c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ht="18.75">
      <c r="A66" s="22"/>
      <c r="B66" s="23" t="s">
        <v>1377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9"/>
    </row>
    <row r="67" spans="1:35" ht="18.75">
      <c r="A67" s="22"/>
      <c r="B67" s="23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ht="18.75">
      <c r="A68" s="22"/>
      <c r="B68" s="2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9"/>
    </row>
    <row r="69" spans="1:35">
      <c r="A69" s="22"/>
      <c r="B69" s="196" t="s">
        <v>75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8"/>
      <c r="AD69" s="18"/>
      <c r="AE69" s="18"/>
      <c r="AF69" s="18"/>
      <c r="AG69" s="18"/>
      <c r="AH69" s="18"/>
      <c r="AI69" s="18"/>
    </row>
    <row r="70" spans="1:35">
      <c r="A70" s="22"/>
      <c r="B70" s="19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1"/>
      <c r="AD70" s="18"/>
      <c r="AE70" s="18"/>
      <c r="AF70" s="18"/>
      <c r="AG70" s="18"/>
      <c r="AH70" s="18"/>
      <c r="AI70" s="19"/>
    </row>
    <row r="71" spans="1:35">
      <c r="A71" s="22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</sheetData>
  <autoFilter ref="A7:AU62"/>
  <mergeCells count="15">
    <mergeCell ref="A1:AU1"/>
    <mergeCell ref="A2:AU2"/>
    <mergeCell ref="A3:AU3"/>
    <mergeCell ref="L4:W4"/>
    <mergeCell ref="X4:AI4"/>
    <mergeCell ref="AJ4:AU4"/>
    <mergeCell ref="B69:AC70"/>
    <mergeCell ref="C5:J5"/>
    <mergeCell ref="L5:AU5"/>
    <mergeCell ref="H6:I6"/>
    <mergeCell ref="L6:W6"/>
    <mergeCell ref="X6:AI6"/>
    <mergeCell ref="AJ6:AU6"/>
    <mergeCell ref="A29:XFD29"/>
    <mergeCell ref="B65:M65"/>
  </mergeCells>
  <conditionalFormatting sqref="BA9:BD10 BA31:BD35 BA39:BD39 BA58:BD62">
    <cfRule type="cellIs" dxfId="0" priority="5" operator="notBetween">
      <formula>-0.3</formula>
      <formula>0.3</formula>
    </cfRule>
  </conditionalFormatting>
  <pageMargins left="0.15748031496063" right="0.17" top="0.47244094488188998" bottom="0.39370078740157499" header="0.31496062992126" footer="0.31496062992126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02"/>
  <sheetViews>
    <sheetView zoomScale="80" zoomScaleNormal="80" workbookViewId="0">
      <pane xSplit="4" ySplit="7" topLeftCell="E1751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K1472" sqref="K1472"/>
    </sheetView>
  </sheetViews>
  <sheetFormatPr defaultRowHeight="17.25"/>
  <cols>
    <col min="1" max="1" width="5.75" style="20" customWidth="1"/>
    <col min="2" max="2" width="20.75" style="1" customWidth="1"/>
    <col min="3" max="3" width="12.75" style="1" customWidth="1"/>
    <col min="4" max="4" width="7.375" style="1" customWidth="1"/>
    <col min="5" max="5" width="6.375" style="1" customWidth="1"/>
    <col min="6" max="6" width="7.25" style="1" customWidth="1"/>
    <col min="7" max="7" width="7.875" style="1" bestFit="1" customWidth="1"/>
    <col min="8" max="8" width="6.25" style="1" customWidth="1"/>
    <col min="9" max="9" width="11.625" style="53" customWidth="1"/>
    <col min="10" max="10" width="7.625" style="1" customWidth="1"/>
    <col min="11" max="11" width="9.25" style="1" customWidth="1"/>
    <col min="12" max="12" width="12.875" style="53" customWidth="1"/>
    <col min="13" max="28" width="1.625" style="53" customWidth="1"/>
    <col min="29" max="36" width="1.625" style="54" customWidth="1"/>
    <col min="37" max="48" width="1.625" style="1" customWidth="1"/>
    <col min="49" max="50" width="9.625" style="131" bestFit="1" customWidth="1"/>
    <col min="51" max="16384" width="9" style="1"/>
  </cols>
  <sheetData>
    <row r="1" spans="1:50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</row>
    <row r="2" spans="1:50">
      <c r="A2" s="231" t="s">
        <v>20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</row>
    <row r="3" spans="1:50">
      <c r="A3" s="219" t="s">
        <v>1380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</row>
    <row r="4" spans="1:50" ht="36.75" customHeight="1">
      <c r="A4" s="2" t="s">
        <v>21</v>
      </c>
      <c r="B4" s="2" t="s">
        <v>22</v>
      </c>
      <c r="C4" s="2" t="s">
        <v>138</v>
      </c>
      <c r="D4" s="2" t="s">
        <v>139</v>
      </c>
      <c r="E4" s="2" t="s">
        <v>23</v>
      </c>
      <c r="F4" s="2" t="s">
        <v>24</v>
      </c>
      <c r="G4" s="2" t="s">
        <v>25</v>
      </c>
      <c r="H4" s="2" t="s">
        <v>26</v>
      </c>
      <c r="I4" s="34" t="s">
        <v>27</v>
      </c>
      <c r="J4" s="2" t="s">
        <v>28</v>
      </c>
      <c r="K4" s="2" t="s">
        <v>29</v>
      </c>
      <c r="L4" s="34" t="s">
        <v>30</v>
      </c>
      <c r="M4" s="232" t="s">
        <v>31</v>
      </c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4"/>
      <c r="Y4" s="232" t="s">
        <v>32</v>
      </c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4"/>
      <c r="AK4" s="220" t="s">
        <v>33</v>
      </c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2"/>
    </row>
    <row r="5" spans="1:50" ht="34.5" customHeight="1">
      <c r="A5" s="2"/>
      <c r="B5" s="2"/>
      <c r="C5" s="28"/>
      <c r="D5" s="28"/>
      <c r="E5" s="223" t="s">
        <v>34</v>
      </c>
      <c r="F5" s="224"/>
      <c r="G5" s="224"/>
      <c r="H5" s="224"/>
      <c r="I5" s="224"/>
      <c r="J5" s="224"/>
      <c r="K5" s="225"/>
      <c r="L5" s="35" t="s">
        <v>140</v>
      </c>
      <c r="M5" s="205" t="s">
        <v>35</v>
      </c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</row>
    <row r="6" spans="1:50" ht="33.75" customHeight="1">
      <c r="A6" s="26"/>
      <c r="B6" s="26"/>
      <c r="C6" s="26"/>
      <c r="D6" s="26"/>
      <c r="E6" s="26" t="s">
        <v>36</v>
      </c>
      <c r="F6" s="26" t="s">
        <v>37</v>
      </c>
      <c r="G6" s="26" t="s">
        <v>37</v>
      </c>
      <c r="H6" s="26" t="s">
        <v>38</v>
      </c>
      <c r="I6" s="36" t="s">
        <v>39</v>
      </c>
      <c r="J6" s="226" t="s">
        <v>141</v>
      </c>
      <c r="K6" s="207"/>
      <c r="L6" s="37" t="s">
        <v>39</v>
      </c>
      <c r="M6" s="227" t="s">
        <v>40</v>
      </c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8" t="s">
        <v>41</v>
      </c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30"/>
      <c r="AK6" s="211" t="s">
        <v>42</v>
      </c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</row>
    <row r="7" spans="1:50" s="12" customFormat="1" ht="45.75" customHeight="1">
      <c r="A7" s="4" t="s">
        <v>43</v>
      </c>
      <c r="B7" s="4" t="s">
        <v>0</v>
      </c>
      <c r="C7" s="38" t="s">
        <v>142</v>
      </c>
      <c r="D7" s="38" t="s">
        <v>143</v>
      </c>
      <c r="E7" s="5" t="s">
        <v>44</v>
      </c>
      <c r="F7" s="6" t="s">
        <v>45</v>
      </c>
      <c r="G7" s="6" t="s">
        <v>144</v>
      </c>
      <c r="H7" s="6" t="s">
        <v>18</v>
      </c>
      <c r="I7" s="39" t="s">
        <v>46</v>
      </c>
      <c r="J7" s="8" t="s">
        <v>13</v>
      </c>
      <c r="K7" s="8" t="s">
        <v>47</v>
      </c>
      <c r="L7" s="40" t="s">
        <v>46</v>
      </c>
      <c r="M7" s="41" t="s">
        <v>1</v>
      </c>
      <c r="N7" s="41" t="s">
        <v>2</v>
      </c>
      <c r="O7" s="41" t="s">
        <v>3</v>
      </c>
      <c r="P7" s="41" t="s">
        <v>4</v>
      </c>
      <c r="Q7" s="41" t="s">
        <v>5</v>
      </c>
      <c r="R7" s="41" t="s">
        <v>6</v>
      </c>
      <c r="S7" s="41" t="s">
        <v>7</v>
      </c>
      <c r="T7" s="41" t="s">
        <v>8</v>
      </c>
      <c r="U7" s="41" t="s">
        <v>9</v>
      </c>
      <c r="V7" s="41" t="s">
        <v>10</v>
      </c>
      <c r="W7" s="41" t="s">
        <v>11</v>
      </c>
      <c r="X7" s="42" t="s">
        <v>12</v>
      </c>
      <c r="Y7" s="43" t="s">
        <v>1</v>
      </c>
      <c r="Z7" s="41" t="s">
        <v>2</v>
      </c>
      <c r="AA7" s="41" t="s">
        <v>3</v>
      </c>
      <c r="AB7" s="41" t="s">
        <v>4</v>
      </c>
      <c r="AC7" s="44" t="s">
        <v>5</v>
      </c>
      <c r="AD7" s="44" t="s">
        <v>6</v>
      </c>
      <c r="AE7" s="44" t="s">
        <v>7</v>
      </c>
      <c r="AF7" s="44" t="s">
        <v>8</v>
      </c>
      <c r="AG7" s="44" t="s">
        <v>9</v>
      </c>
      <c r="AH7" s="44" t="s">
        <v>10</v>
      </c>
      <c r="AI7" s="44" t="s">
        <v>11</v>
      </c>
      <c r="AJ7" s="45" t="s">
        <v>12</v>
      </c>
      <c r="AK7" s="46" t="s">
        <v>1</v>
      </c>
      <c r="AL7" s="8" t="s">
        <v>2</v>
      </c>
      <c r="AM7" s="8" t="s">
        <v>3</v>
      </c>
      <c r="AN7" s="8" t="s">
        <v>4</v>
      </c>
      <c r="AO7" s="8" t="s">
        <v>5</v>
      </c>
      <c r="AP7" s="8" t="s">
        <v>6</v>
      </c>
      <c r="AQ7" s="8" t="s">
        <v>7</v>
      </c>
      <c r="AR7" s="8" t="s">
        <v>8</v>
      </c>
      <c r="AS7" s="8" t="s">
        <v>9</v>
      </c>
      <c r="AT7" s="8" t="s">
        <v>10</v>
      </c>
      <c r="AU7" s="8" t="s">
        <v>11</v>
      </c>
      <c r="AV7" s="8" t="s">
        <v>12</v>
      </c>
      <c r="AW7" s="132" t="s">
        <v>153</v>
      </c>
      <c r="AX7" s="132" t="s">
        <v>154</v>
      </c>
    </row>
    <row r="8" spans="1:50" s="47" customFormat="1" ht="16.5" customHeight="1">
      <c r="A8" s="169">
        <v>11101</v>
      </c>
      <c r="B8" s="170" t="s">
        <v>15</v>
      </c>
      <c r="C8" s="171" t="s">
        <v>1031</v>
      </c>
      <c r="D8" s="171"/>
      <c r="E8" s="172">
        <v>260153</v>
      </c>
      <c r="F8" s="172">
        <v>3609039.3600000003</v>
      </c>
      <c r="G8" s="172">
        <v>2285360.89</v>
      </c>
      <c r="H8" s="173">
        <v>269</v>
      </c>
      <c r="I8" s="172">
        <v>971609.76399999997</v>
      </c>
      <c r="J8" s="172">
        <v>99.513888888888886</v>
      </c>
      <c r="K8" s="172">
        <v>0.48611111111111427</v>
      </c>
      <c r="L8" s="172">
        <v>92408077.358925134</v>
      </c>
      <c r="M8" s="172" t="s">
        <v>1032</v>
      </c>
      <c r="N8" s="172" t="s">
        <v>1032</v>
      </c>
      <c r="O8" s="172" t="s">
        <v>1032</v>
      </c>
      <c r="P8" s="172" t="s">
        <v>1032</v>
      </c>
      <c r="Q8" s="172" t="s">
        <v>1032</v>
      </c>
      <c r="R8" s="172" t="s">
        <v>1032</v>
      </c>
      <c r="S8" s="172" t="s">
        <v>1032</v>
      </c>
      <c r="T8" s="172" t="s">
        <v>1032</v>
      </c>
      <c r="U8" s="172" t="s">
        <v>1032</v>
      </c>
      <c r="V8" s="172">
        <v>0.75517676767676767</v>
      </c>
      <c r="W8" s="172">
        <v>78.366729797979801</v>
      </c>
      <c r="X8" s="174">
        <v>17.372159090909093</v>
      </c>
      <c r="Y8" s="175">
        <v>0.45454545454545459</v>
      </c>
      <c r="Z8" s="172" t="s">
        <v>1032</v>
      </c>
      <c r="AA8" s="172" t="s">
        <v>1032</v>
      </c>
      <c r="AB8" s="172" t="s">
        <v>1032</v>
      </c>
      <c r="AC8" s="172" t="s">
        <v>1032</v>
      </c>
      <c r="AD8" s="172" t="s">
        <v>1032</v>
      </c>
      <c r="AE8" s="172" t="s">
        <v>1032</v>
      </c>
      <c r="AF8" s="172" t="s">
        <v>1032</v>
      </c>
      <c r="AG8" s="172" t="s">
        <v>1032</v>
      </c>
      <c r="AH8" s="172">
        <v>1.1189267676767676</v>
      </c>
      <c r="AI8" s="172">
        <v>65.062354797979793</v>
      </c>
      <c r="AJ8" s="176">
        <v>14.417992424242424</v>
      </c>
      <c r="AK8" s="177">
        <v>0.63683712121212122</v>
      </c>
      <c r="AL8" s="172" t="s">
        <v>1032</v>
      </c>
      <c r="AM8" s="172" t="s">
        <v>1032</v>
      </c>
      <c r="AN8" s="172" t="s">
        <v>1032</v>
      </c>
      <c r="AO8" s="172" t="s">
        <v>1032</v>
      </c>
      <c r="AP8" s="172" t="s">
        <v>1032</v>
      </c>
      <c r="AQ8" s="172" t="s">
        <v>1032</v>
      </c>
      <c r="AR8" s="172" t="s">
        <v>1032</v>
      </c>
      <c r="AS8" s="172" t="s">
        <v>1032</v>
      </c>
      <c r="AT8" s="172">
        <v>0.94017676767676761</v>
      </c>
      <c r="AU8" s="172">
        <v>36.1176672979798</v>
      </c>
      <c r="AV8" s="178">
        <v>5.2528882575757576</v>
      </c>
      <c r="AW8" s="142">
        <f>IF(SUM($E8:$AV8)&lt;&gt;0,IFERROR(IFERROR(INDEX(pname,MATCH($B8,pid_fao,0),1),INDEX(pname,MATCH($B8,pid_th,0),1)),""),"")</f>
        <v>111101</v>
      </c>
      <c r="AX8" s="142" t="str">
        <f t="shared" ref="AX8:AX71" si="0">IF(SUM($E8:$AV8)&lt;&gt;0,IFERROR(IFERROR(INDEX(pname,MATCH($B8,pid_fao,0),5),INDEX(pname,MATCH($B8,pid_th,0),5)),""),"")</f>
        <v>111101-000</v>
      </c>
    </row>
    <row r="9" spans="1:50">
      <c r="C9" s="1" t="s">
        <v>1033</v>
      </c>
      <c r="E9" s="1">
        <v>5445</v>
      </c>
      <c r="F9" s="1">
        <v>71631</v>
      </c>
      <c r="G9" s="1">
        <v>65513</v>
      </c>
      <c r="H9" s="1">
        <v>352</v>
      </c>
      <c r="I9" s="53">
        <v>25223</v>
      </c>
      <c r="J9" s="1">
        <v>100</v>
      </c>
      <c r="K9" s="1">
        <v>0</v>
      </c>
      <c r="L9" s="53">
        <v>27167</v>
      </c>
      <c r="M9" s="53" t="s">
        <v>1032</v>
      </c>
      <c r="N9" s="53" t="s">
        <v>1032</v>
      </c>
      <c r="O9" s="53" t="s">
        <v>1032</v>
      </c>
      <c r="P9" s="53" t="s">
        <v>1032</v>
      </c>
      <c r="Q9" s="53" t="s">
        <v>1032</v>
      </c>
      <c r="R9" s="53" t="s">
        <v>1032</v>
      </c>
      <c r="S9" s="53" t="s">
        <v>1032</v>
      </c>
      <c r="T9" s="53" t="s">
        <v>1032</v>
      </c>
      <c r="U9" s="53" t="s">
        <v>1032</v>
      </c>
      <c r="V9" s="53">
        <v>0</v>
      </c>
      <c r="W9" s="53">
        <v>90</v>
      </c>
      <c r="X9" s="53">
        <v>10</v>
      </c>
      <c r="Y9" s="53">
        <v>0</v>
      </c>
      <c r="Z9" s="53" t="s">
        <v>1032</v>
      </c>
      <c r="AA9" s="53" t="s">
        <v>1032</v>
      </c>
      <c r="AB9" s="53" t="s">
        <v>1032</v>
      </c>
      <c r="AC9" s="54" t="s">
        <v>1032</v>
      </c>
      <c r="AD9" s="54" t="s">
        <v>1032</v>
      </c>
      <c r="AE9" s="54" t="s">
        <v>1032</v>
      </c>
      <c r="AF9" s="54" t="s">
        <v>1032</v>
      </c>
      <c r="AG9" s="54" t="s">
        <v>1032</v>
      </c>
      <c r="AH9" s="54">
        <v>0</v>
      </c>
      <c r="AI9" s="54">
        <v>90</v>
      </c>
      <c r="AJ9" s="54">
        <v>10</v>
      </c>
      <c r="AK9" s="1">
        <v>0</v>
      </c>
      <c r="AL9" s="1" t="s">
        <v>1032</v>
      </c>
      <c r="AM9" s="1" t="s">
        <v>1032</v>
      </c>
      <c r="AN9" s="1" t="s">
        <v>1032</v>
      </c>
      <c r="AO9" s="1" t="s">
        <v>1032</v>
      </c>
      <c r="AP9" s="1" t="s">
        <v>1032</v>
      </c>
      <c r="AQ9" s="1" t="s">
        <v>1032</v>
      </c>
      <c r="AR9" s="1" t="s">
        <v>1032</v>
      </c>
      <c r="AS9" s="1" t="s">
        <v>1032</v>
      </c>
      <c r="AT9" s="1">
        <v>0</v>
      </c>
      <c r="AU9" s="1">
        <v>90</v>
      </c>
      <c r="AV9" s="1">
        <v>10</v>
      </c>
      <c r="AW9" s="142" t="str">
        <f>IF(SUM($E9:$AV9)&lt;&gt;0,IFERROR(IFERROR(INDEX(pname,MATCH($B9,pid_fao,0),1),INDEX(pname,MATCH($B9,pid_th,0),1)),""),"")</f>
        <v/>
      </c>
      <c r="AX9" s="142" t="str">
        <f t="shared" si="0"/>
        <v/>
      </c>
    </row>
    <row r="10" spans="1:50">
      <c r="C10" s="1" t="s">
        <v>1034</v>
      </c>
      <c r="D10" s="1" t="s">
        <v>1034</v>
      </c>
      <c r="E10" s="1">
        <v>891</v>
      </c>
      <c r="F10" s="1">
        <v>10202</v>
      </c>
      <c r="G10" s="1">
        <v>10005</v>
      </c>
      <c r="H10" s="1">
        <v>385</v>
      </c>
      <c r="I10" s="53">
        <v>3852</v>
      </c>
      <c r="J10" s="1">
        <v>100</v>
      </c>
      <c r="L10" s="53">
        <v>8219</v>
      </c>
      <c r="V10" s="53">
        <v>0</v>
      </c>
      <c r="W10" s="53">
        <v>90</v>
      </c>
      <c r="X10" s="53">
        <v>10</v>
      </c>
      <c r="Y10" s="53">
        <v>0</v>
      </c>
      <c r="AH10" s="54">
        <v>0</v>
      </c>
      <c r="AI10" s="54">
        <v>90</v>
      </c>
      <c r="AJ10" s="54">
        <v>10</v>
      </c>
      <c r="AK10" s="1">
        <v>0</v>
      </c>
      <c r="AT10" s="1">
        <v>0</v>
      </c>
      <c r="AU10" s="1">
        <v>90</v>
      </c>
      <c r="AV10" s="1">
        <v>10</v>
      </c>
      <c r="AW10" s="142" t="str">
        <f t="shared" ref="AW10:AW71" si="1">IF(SUM($E10:$AV10)&lt;&gt;0,IFERROR(IFERROR(INDEX(pname,MATCH($B10,pid_fao,0),1),INDEX(pname,MATCH($B10,pid_th,0),1)),""),"")</f>
        <v/>
      </c>
      <c r="AX10" s="142" t="str">
        <f t="shared" si="0"/>
        <v/>
      </c>
    </row>
    <row r="11" spans="1:50">
      <c r="C11" s="1" t="s">
        <v>1034</v>
      </c>
      <c r="D11" s="1" t="s">
        <v>1035</v>
      </c>
      <c r="E11" s="1">
        <v>1364</v>
      </c>
      <c r="F11" s="1">
        <v>21347</v>
      </c>
      <c r="G11" s="1">
        <v>17122</v>
      </c>
      <c r="H11" s="1">
        <v>385</v>
      </c>
      <c r="I11" s="53">
        <v>6592</v>
      </c>
      <c r="J11" s="1">
        <v>100</v>
      </c>
      <c r="L11" s="53">
        <v>7891</v>
      </c>
      <c r="V11" s="53">
        <v>0</v>
      </c>
      <c r="W11" s="53">
        <v>90</v>
      </c>
      <c r="X11" s="53">
        <v>10</v>
      </c>
      <c r="Y11" s="53">
        <v>0</v>
      </c>
      <c r="AH11" s="54">
        <v>0</v>
      </c>
      <c r="AI11" s="54">
        <v>90</v>
      </c>
      <c r="AJ11" s="54">
        <v>10</v>
      </c>
      <c r="AK11" s="1">
        <v>0</v>
      </c>
      <c r="AT11" s="1">
        <v>0</v>
      </c>
      <c r="AU11" s="1">
        <v>90</v>
      </c>
      <c r="AV11" s="1">
        <v>10</v>
      </c>
      <c r="AW11" s="142" t="str">
        <f t="shared" si="1"/>
        <v/>
      </c>
      <c r="AX11" s="142" t="str">
        <f t="shared" si="0"/>
        <v/>
      </c>
    </row>
    <row r="12" spans="1:50">
      <c r="C12" s="1" t="s">
        <v>1034</v>
      </c>
      <c r="D12" s="1" t="s">
        <v>1036</v>
      </c>
      <c r="E12" s="1">
        <v>1579</v>
      </c>
      <c r="F12" s="1">
        <v>20496</v>
      </c>
      <c r="G12" s="1">
        <v>20063</v>
      </c>
      <c r="H12" s="1">
        <v>385</v>
      </c>
      <c r="I12" s="53">
        <v>7724</v>
      </c>
      <c r="J12" s="1">
        <v>100</v>
      </c>
      <c r="L12" s="53">
        <v>3517</v>
      </c>
      <c r="V12" s="53">
        <v>0</v>
      </c>
      <c r="W12" s="53">
        <v>90</v>
      </c>
      <c r="X12" s="53">
        <v>10</v>
      </c>
      <c r="Y12" s="53">
        <v>0</v>
      </c>
      <c r="AH12" s="54">
        <v>0</v>
      </c>
      <c r="AI12" s="54">
        <v>90</v>
      </c>
      <c r="AJ12" s="54">
        <v>10</v>
      </c>
      <c r="AK12" s="1">
        <v>0</v>
      </c>
      <c r="AT12" s="1">
        <v>0</v>
      </c>
      <c r="AU12" s="1">
        <v>90</v>
      </c>
      <c r="AV12" s="1">
        <v>10</v>
      </c>
      <c r="AW12" s="142" t="str">
        <f t="shared" si="1"/>
        <v/>
      </c>
      <c r="AX12" s="142" t="str">
        <f t="shared" si="0"/>
        <v/>
      </c>
    </row>
    <row r="13" spans="1:50">
      <c r="C13" s="1" t="s">
        <v>1034</v>
      </c>
      <c r="D13" s="1" t="s">
        <v>1037</v>
      </c>
      <c r="E13" s="1">
        <v>833</v>
      </c>
      <c r="F13" s="1">
        <v>10450</v>
      </c>
      <c r="G13" s="1">
        <v>9438</v>
      </c>
      <c r="H13" s="1">
        <v>385</v>
      </c>
      <c r="I13" s="53">
        <v>3634</v>
      </c>
      <c r="J13" s="1">
        <v>100</v>
      </c>
      <c r="L13" s="53">
        <v>4023</v>
      </c>
      <c r="V13" s="53">
        <v>0</v>
      </c>
      <c r="W13" s="53">
        <v>90</v>
      </c>
      <c r="X13" s="53">
        <v>10</v>
      </c>
      <c r="Y13" s="53">
        <v>0</v>
      </c>
      <c r="AH13" s="54">
        <v>0</v>
      </c>
      <c r="AI13" s="54">
        <v>90</v>
      </c>
      <c r="AJ13" s="54">
        <v>10</v>
      </c>
      <c r="AK13" s="1">
        <v>0</v>
      </c>
      <c r="AT13" s="1">
        <v>0</v>
      </c>
      <c r="AU13" s="1">
        <v>90</v>
      </c>
      <c r="AV13" s="1">
        <v>10</v>
      </c>
      <c r="AW13" s="142" t="str">
        <f t="shared" si="1"/>
        <v/>
      </c>
      <c r="AX13" s="142" t="str">
        <f t="shared" si="0"/>
        <v/>
      </c>
    </row>
    <row r="14" spans="1:50">
      <c r="C14" s="1" t="s">
        <v>1034</v>
      </c>
      <c r="D14" s="1" t="s">
        <v>1038</v>
      </c>
      <c r="E14" s="1">
        <v>778</v>
      </c>
      <c r="F14" s="1">
        <v>9136</v>
      </c>
      <c r="G14" s="1">
        <v>8885</v>
      </c>
      <c r="H14" s="1">
        <v>385</v>
      </c>
      <c r="I14" s="53">
        <v>3421</v>
      </c>
      <c r="J14" s="1">
        <v>100</v>
      </c>
      <c r="L14" s="53">
        <v>3517</v>
      </c>
      <c r="V14" s="53">
        <v>0</v>
      </c>
      <c r="W14" s="53">
        <v>90</v>
      </c>
      <c r="X14" s="53">
        <v>10</v>
      </c>
      <c r="Y14" s="53">
        <v>0</v>
      </c>
      <c r="AH14" s="54">
        <v>0</v>
      </c>
      <c r="AI14" s="54">
        <v>90</v>
      </c>
      <c r="AJ14" s="54">
        <v>10</v>
      </c>
      <c r="AK14" s="1">
        <v>0</v>
      </c>
      <c r="AT14" s="1">
        <v>0</v>
      </c>
      <c r="AU14" s="1">
        <v>90</v>
      </c>
      <c r="AV14" s="1">
        <v>10</v>
      </c>
      <c r="AW14" s="142" t="str">
        <f t="shared" si="1"/>
        <v/>
      </c>
      <c r="AX14" s="142" t="str">
        <f t="shared" si="0"/>
        <v/>
      </c>
    </row>
    <row r="15" spans="1:50">
      <c r="C15" s="1" t="s">
        <v>1039</v>
      </c>
      <c r="E15" s="1">
        <v>3168</v>
      </c>
      <c r="F15" s="1">
        <v>38253.380000000005</v>
      </c>
      <c r="G15" s="1">
        <v>14001.130000000001</v>
      </c>
      <c r="H15" s="1">
        <v>133</v>
      </c>
      <c r="I15" s="53">
        <v>5092</v>
      </c>
      <c r="J15" s="1">
        <v>100</v>
      </c>
      <c r="K15" s="1">
        <v>0</v>
      </c>
      <c r="L15" s="53">
        <v>12895</v>
      </c>
      <c r="M15" s="53" t="s">
        <v>1032</v>
      </c>
      <c r="N15" s="53" t="s">
        <v>1032</v>
      </c>
      <c r="O15" s="53" t="s">
        <v>1032</v>
      </c>
      <c r="P15" s="53" t="s">
        <v>1032</v>
      </c>
      <c r="Q15" s="53" t="s">
        <v>1032</v>
      </c>
      <c r="R15" s="53" t="s">
        <v>1032</v>
      </c>
      <c r="S15" s="53" t="s">
        <v>1032</v>
      </c>
      <c r="T15" s="53" t="s">
        <v>1032</v>
      </c>
      <c r="U15" s="53" t="s">
        <v>1032</v>
      </c>
      <c r="V15" s="53">
        <v>0</v>
      </c>
      <c r="W15" s="53">
        <v>100</v>
      </c>
      <c r="X15" s="53">
        <v>0</v>
      </c>
      <c r="Y15" s="53">
        <v>0</v>
      </c>
      <c r="Z15" s="53" t="s">
        <v>1032</v>
      </c>
      <c r="AA15" s="53" t="s">
        <v>1032</v>
      </c>
      <c r="AB15" s="53" t="s">
        <v>1032</v>
      </c>
      <c r="AC15" s="54" t="s">
        <v>1032</v>
      </c>
      <c r="AD15" s="54" t="s">
        <v>1032</v>
      </c>
      <c r="AE15" s="54" t="s">
        <v>1032</v>
      </c>
      <c r="AF15" s="54" t="s">
        <v>1032</v>
      </c>
      <c r="AG15" s="54" t="s">
        <v>1032</v>
      </c>
      <c r="AH15" s="54">
        <v>0</v>
      </c>
      <c r="AI15" s="54">
        <v>100</v>
      </c>
      <c r="AJ15" s="54">
        <v>0</v>
      </c>
      <c r="AK15" s="1">
        <v>0</v>
      </c>
      <c r="AL15" s="1" t="s">
        <v>1032</v>
      </c>
      <c r="AM15" s="1" t="s">
        <v>1032</v>
      </c>
      <c r="AN15" s="1" t="s">
        <v>1032</v>
      </c>
      <c r="AO15" s="1" t="s">
        <v>1032</v>
      </c>
      <c r="AP15" s="1" t="s">
        <v>1032</v>
      </c>
      <c r="AQ15" s="1" t="s">
        <v>1032</v>
      </c>
      <c r="AR15" s="1" t="s">
        <v>1032</v>
      </c>
      <c r="AS15" s="1" t="s">
        <v>1032</v>
      </c>
      <c r="AT15" s="1">
        <v>0</v>
      </c>
      <c r="AU15" s="1">
        <v>100</v>
      </c>
      <c r="AV15" s="1">
        <v>0</v>
      </c>
      <c r="AW15" s="142" t="str">
        <f t="shared" si="1"/>
        <v/>
      </c>
      <c r="AX15" s="142" t="str">
        <f t="shared" si="0"/>
        <v/>
      </c>
    </row>
    <row r="16" spans="1:50">
      <c r="C16" s="1" t="s">
        <v>1040</v>
      </c>
      <c r="D16" s="1" t="s">
        <v>1040</v>
      </c>
      <c r="E16" s="1">
        <v>492</v>
      </c>
      <c r="F16" s="1">
        <v>5913.97</v>
      </c>
      <c r="G16" s="1">
        <v>5808.97</v>
      </c>
      <c r="H16" s="1">
        <v>380</v>
      </c>
      <c r="I16" s="53">
        <v>2207</v>
      </c>
      <c r="J16" s="1">
        <v>100</v>
      </c>
      <c r="L16" s="53">
        <v>2247</v>
      </c>
      <c r="V16" s="53">
        <v>0</v>
      </c>
      <c r="W16" s="53">
        <v>100</v>
      </c>
      <c r="X16" s="53">
        <v>0</v>
      </c>
      <c r="Y16" s="53">
        <v>0</v>
      </c>
      <c r="AH16" s="54">
        <v>0</v>
      </c>
      <c r="AI16" s="54">
        <v>100</v>
      </c>
      <c r="AJ16" s="54">
        <v>0</v>
      </c>
      <c r="AK16" s="1">
        <v>0</v>
      </c>
      <c r="AT16" s="1">
        <v>0</v>
      </c>
      <c r="AU16" s="1">
        <v>100</v>
      </c>
      <c r="AV16" s="1">
        <v>0</v>
      </c>
      <c r="AW16" s="142" t="str">
        <f t="shared" si="1"/>
        <v/>
      </c>
      <c r="AX16" s="142" t="str">
        <f t="shared" si="0"/>
        <v/>
      </c>
    </row>
    <row r="17" spans="3:50">
      <c r="C17" s="1" t="s">
        <v>1040</v>
      </c>
      <c r="D17" s="1" t="s">
        <v>1041</v>
      </c>
      <c r="E17" s="1">
        <v>580</v>
      </c>
      <c r="F17" s="1">
        <v>5855.47</v>
      </c>
      <c r="G17" s="1">
        <v>1287.47</v>
      </c>
      <c r="H17" s="1">
        <v>320</v>
      </c>
      <c r="I17" s="53">
        <v>412</v>
      </c>
      <c r="J17" s="1">
        <v>100</v>
      </c>
      <c r="L17" s="53">
        <v>1873</v>
      </c>
      <c r="V17" s="53">
        <v>0</v>
      </c>
      <c r="W17" s="53">
        <v>100</v>
      </c>
      <c r="X17" s="53">
        <v>0</v>
      </c>
      <c r="Y17" s="53">
        <v>0</v>
      </c>
      <c r="AH17" s="54">
        <v>0</v>
      </c>
      <c r="AI17" s="54">
        <v>100</v>
      </c>
      <c r="AJ17" s="54">
        <v>0</v>
      </c>
      <c r="AK17" s="1">
        <v>0</v>
      </c>
      <c r="AT17" s="1">
        <v>0</v>
      </c>
      <c r="AU17" s="1">
        <v>100</v>
      </c>
      <c r="AV17" s="1">
        <v>0</v>
      </c>
      <c r="AW17" s="142" t="str">
        <f t="shared" si="1"/>
        <v/>
      </c>
      <c r="AX17" s="142" t="str">
        <f t="shared" si="0"/>
        <v/>
      </c>
    </row>
    <row r="18" spans="3:50">
      <c r="C18" s="1" t="s">
        <v>1040</v>
      </c>
      <c r="D18" s="1" t="s">
        <v>1042</v>
      </c>
      <c r="E18" s="1">
        <v>455</v>
      </c>
      <c r="F18" s="1">
        <v>5010.3</v>
      </c>
      <c r="G18" s="1">
        <v>4395.05</v>
      </c>
      <c r="H18" s="1">
        <v>380</v>
      </c>
      <c r="I18" s="53">
        <v>1670</v>
      </c>
      <c r="J18" s="1">
        <v>100</v>
      </c>
      <c r="L18" s="53">
        <v>1904</v>
      </c>
      <c r="V18" s="53">
        <v>0</v>
      </c>
      <c r="W18" s="53">
        <v>100</v>
      </c>
      <c r="X18" s="53">
        <v>0</v>
      </c>
      <c r="Y18" s="53">
        <v>0</v>
      </c>
      <c r="AH18" s="54">
        <v>0</v>
      </c>
      <c r="AI18" s="54">
        <v>100</v>
      </c>
      <c r="AJ18" s="54">
        <v>0</v>
      </c>
      <c r="AK18" s="1">
        <v>0</v>
      </c>
      <c r="AT18" s="1">
        <v>0</v>
      </c>
      <c r="AU18" s="1">
        <v>100</v>
      </c>
      <c r="AV18" s="1">
        <v>0</v>
      </c>
      <c r="AW18" s="142" t="str">
        <f t="shared" si="1"/>
        <v/>
      </c>
      <c r="AX18" s="142" t="str">
        <f t="shared" si="0"/>
        <v/>
      </c>
    </row>
    <row r="19" spans="3:50">
      <c r="C19" s="1" t="s">
        <v>1040</v>
      </c>
      <c r="D19" s="1" t="s">
        <v>1043</v>
      </c>
      <c r="E19" s="1">
        <v>714</v>
      </c>
      <c r="F19" s="1">
        <v>9022.4599999999991</v>
      </c>
      <c r="G19" s="1">
        <v>962.71</v>
      </c>
      <c r="H19" s="1">
        <v>320</v>
      </c>
      <c r="I19" s="53">
        <v>308</v>
      </c>
      <c r="J19" s="1">
        <v>100</v>
      </c>
      <c r="L19" s="53">
        <v>2887</v>
      </c>
      <c r="V19" s="53">
        <v>0</v>
      </c>
      <c r="W19" s="53">
        <v>100</v>
      </c>
      <c r="X19" s="53">
        <v>0</v>
      </c>
      <c r="Y19" s="53">
        <v>0</v>
      </c>
      <c r="AH19" s="54">
        <v>0</v>
      </c>
      <c r="AI19" s="54">
        <v>100</v>
      </c>
      <c r="AJ19" s="54">
        <v>0</v>
      </c>
      <c r="AK19" s="1">
        <v>0</v>
      </c>
      <c r="AT19" s="1">
        <v>0</v>
      </c>
      <c r="AU19" s="1">
        <v>100</v>
      </c>
      <c r="AV19" s="1">
        <v>0</v>
      </c>
      <c r="AW19" s="142" t="str">
        <f t="shared" si="1"/>
        <v/>
      </c>
      <c r="AX19" s="142" t="str">
        <f t="shared" si="0"/>
        <v/>
      </c>
    </row>
    <row r="20" spans="3:50">
      <c r="C20" s="1" t="s">
        <v>1040</v>
      </c>
      <c r="D20" s="1" t="s">
        <v>1044</v>
      </c>
      <c r="E20" s="1">
        <v>927</v>
      </c>
      <c r="F20" s="1">
        <v>12451.18</v>
      </c>
      <c r="G20" s="1">
        <v>1546.93</v>
      </c>
      <c r="H20" s="1">
        <v>320</v>
      </c>
      <c r="I20" s="53">
        <v>495</v>
      </c>
      <c r="J20" s="1">
        <v>100</v>
      </c>
      <c r="L20" s="53">
        <v>3984</v>
      </c>
      <c r="V20" s="53">
        <v>0</v>
      </c>
      <c r="W20" s="53">
        <v>100</v>
      </c>
      <c r="X20" s="53">
        <v>0</v>
      </c>
      <c r="Y20" s="53">
        <v>0</v>
      </c>
      <c r="AH20" s="54">
        <v>0</v>
      </c>
      <c r="AI20" s="54">
        <v>100</v>
      </c>
      <c r="AJ20" s="54">
        <v>0</v>
      </c>
      <c r="AK20" s="1">
        <v>0</v>
      </c>
      <c r="AT20" s="1">
        <v>0</v>
      </c>
      <c r="AU20" s="1">
        <v>100</v>
      </c>
      <c r="AV20" s="1">
        <v>0</v>
      </c>
      <c r="AW20" s="142" t="str">
        <f t="shared" si="1"/>
        <v/>
      </c>
      <c r="AX20" s="142" t="str">
        <f t="shared" si="0"/>
        <v/>
      </c>
    </row>
    <row r="21" spans="3:50">
      <c r="C21" s="1" t="s">
        <v>1045</v>
      </c>
      <c r="E21" s="1">
        <v>6208</v>
      </c>
      <c r="F21" s="1">
        <v>82202</v>
      </c>
      <c r="G21" s="1">
        <v>5607</v>
      </c>
      <c r="H21" s="1">
        <v>24</v>
      </c>
      <c r="I21" s="53">
        <v>1963</v>
      </c>
      <c r="J21" s="1">
        <v>100</v>
      </c>
      <c r="K21" s="1">
        <v>0</v>
      </c>
      <c r="L21" s="53">
        <v>32880.800000000003</v>
      </c>
      <c r="M21" s="53" t="s">
        <v>1032</v>
      </c>
      <c r="N21" s="53" t="s">
        <v>1032</v>
      </c>
      <c r="O21" s="53" t="s">
        <v>1032</v>
      </c>
      <c r="P21" s="53" t="s">
        <v>1032</v>
      </c>
      <c r="Q21" s="53" t="s">
        <v>1032</v>
      </c>
      <c r="R21" s="53" t="s">
        <v>1032</v>
      </c>
      <c r="S21" s="53" t="s">
        <v>1032</v>
      </c>
      <c r="T21" s="53" t="s">
        <v>1032</v>
      </c>
      <c r="U21" s="53" t="s">
        <v>1032</v>
      </c>
      <c r="V21" s="53">
        <v>0</v>
      </c>
      <c r="W21" s="53">
        <v>100</v>
      </c>
      <c r="X21" s="53">
        <v>0</v>
      </c>
      <c r="Y21" s="53">
        <v>0</v>
      </c>
      <c r="Z21" s="53" t="s">
        <v>1032</v>
      </c>
      <c r="AA21" s="53" t="s">
        <v>1032</v>
      </c>
      <c r="AB21" s="53" t="s">
        <v>1032</v>
      </c>
      <c r="AC21" s="54" t="s">
        <v>1032</v>
      </c>
      <c r="AD21" s="54" t="s">
        <v>1032</v>
      </c>
      <c r="AE21" s="54" t="s">
        <v>1032</v>
      </c>
      <c r="AF21" s="54" t="s">
        <v>1032</v>
      </c>
      <c r="AG21" s="54" t="s">
        <v>1032</v>
      </c>
      <c r="AH21" s="54">
        <v>0</v>
      </c>
      <c r="AI21" s="54">
        <v>100</v>
      </c>
      <c r="AJ21" s="54">
        <v>0</v>
      </c>
      <c r="AK21" s="1">
        <v>0</v>
      </c>
      <c r="AL21" s="1" t="s">
        <v>1032</v>
      </c>
      <c r="AM21" s="1" t="s">
        <v>1032</v>
      </c>
      <c r="AN21" s="1" t="s">
        <v>1032</v>
      </c>
      <c r="AO21" s="1" t="s">
        <v>1032</v>
      </c>
      <c r="AP21" s="1" t="s">
        <v>1032</v>
      </c>
      <c r="AQ21" s="1" t="s">
        <v>1032</v>
      </c>
      <c r="AR21" s="1" t="s">
        <v>1032</v>
      </c>
      <c r="AS21" s="1" t="s">
        <v>1032</v>
      </c>
      <c r="AT21" s="1">
        <v>0</v>
      </c>
      <c r="AU21" s="1">
        <v>0</v>
      </c>
      <c r="AV21" s="1">
        <v>0</v>
      </c>
      <c r="AW21" s="142" t="str">
        <f t="shared" si="1"/>
        <v/>
      </c>
      <c r="AX21" s="142" t="str">
        <f t="shared" si="0"/>
        <v/>
      </c>
    </row>
    <row r="22" spans="3:50">
      <c r="C22" s="1" t="s">
        <v>1046</v>
      </c>
      <c r="D22" s="1" t="s">
        <v>1046</v>
      </c>
      <c r="E22" s="1">
        <v>1477</v>
      </c>
      <c r="F22" s="1">
        <v>19278</v>
      </c>
      <c r="G22" s="1">
        <v>801</v>
      </c>
      <c r="H22" s="1">
        <v>350</v>
      </c>
      <c r="I22" s="53">
        <v>280</v>
      </c>
      <c r="J22" s="1">
        <v>100</v>
      </c>
      <c r="L22" s="53">
        <v>7711.2</v>
      </c>
      <c r="V22" s="53">
        <v>0</v>
      </c>
      <c r="W22" s="53">
        <v>100</v>
      </c>
      <c r="X22" s="53">
        <v>0</v>
      </c>
      <c r="Y22" s="53">
        <v>0</v>
      </c>
      <c r="AH22" s="54">
        <v>0</v>
      </c>
      <c r="AI22" s="54">
        <v>100</v>
      </c>
      <c r="AJ22" s="54">
        <v>0</v>
      </c>
      <c r="AK22" s="1">
        <v>0</v>
      </c>
      <c r="AT22" s="1">
        <v>0</v>
      </c>
      <c r="AU22" s="1">
        <v>0</v>
      </c>
      <c r="AV22" s="1">
        <v>0</v>
      </c>
      <c r="AW22" s="142" t="str">
        <f t="shared" si="1"/>
        <v/>
      </c>
      <c r="AX22" s="142" t="str">
        <f t="shared" si="0"/>
        <v/>
      </c>
    </row>
    <row r="23" spans="3:50">
      <c r="C23" s="1" t="s">
        <v>1046</v>
      </c>
      <c r="D23" s="1" t="s">
        <v>1047</v>
      </c>
      <c r="E23" s="1">
        <v>670</v>
      </c>
      <c r="F23" s="1">
        <v>7121</v>
      </c>
      <c r="G23" s="1">
        <v>710</v>
      </c>
      <c r="H23" s="1">
        <v>350</v>
      </c>
      <c r="I23" s="53">
        <v>249</v>
      </c>
      <c r="J23" s="1">
        <v>100</v>
      </c>
      <c r="L23" s="53">
        <v>2848.4</v>
      </c>
      <c r="V23" s="53">
        <v>0</v>
      </c>
      <c r="W23" s="53">
        <v>100</v>
      </c>
      <c r="X23" s="53">
        <v>0</v>
      </c>
      <c r="Y23" s="53">
        <v>0</v>
      </c>
      <c r="AH23" s="54">
        <v>0</v>
      </c>
      <c r="AI23" s="54">
        <v>100</v>
      </c>
      <c r="AJ23" s="54">
        <v>0</v>
      </c>
      <c r="AK23" s="1">
        <v>0</v>
      </c>
      <c r="AT23" s="1">
        <v>0</v>
      </c>
      <c r="AU23" s="1">
        <v>0</v>
      </c>
      <c r="AV23" s="1">
        <v>0</v>
      </c>
      <c r="AW23" s="142" t="str">
        <f t="shared" si="1"/>
        <v/>
      </c>
      <c r="AX23" s="142" t="str">
        <f t="shared" si="0"/>
        <v/>
      </c>
    </row>
    <row r="24" spans="3:50">
      <c r="C24" s="1" t="s">
        <v>1046</v>
      </c>
      <c r="D24" s="1" t="s">
        <v>1048</v>
      </c>
      <c r="E24" s="1">
        <v>518</v>
      </c>
      <c r="F24" s="1">
        <v>6913</v>
      </c>
      <c r="G24" s="1">
        <v>450</v>
      </c>
      <c r="H24" s="1">
        <v>350</v>
      </c>
      <c r="I24" s="53">
        <v>158</v>
      </c>
      <c r="J24" s="1">
        <v>100</v>
      </c>
      <c r="L24" s="53">
        <v>2765.2</v>
      </c>
      <c r="V24" s="53">
        <v>0</v>
      </c>
      <c r="W24" s="53">
        <v>100</v>
      </c>
      <c r="X24" s="53">
        <v>0</v>
      </c>
      <c r="Y24" s="53">
        <v>0</v>
      </c>
      <c r="AH24" s="54">
        <v>0</v>
      </c>
      <c r="AI24" s="54">
        <v>100</v>
      </c>
      <c r="AJ24" s="54">
        <v>0</v>
      </c>
      <c r="AK24" s="1">
        <v>0</v>
      </c>
      <c r="AT24" s="1">
        <v>0</v>
      </c>
      <c r="AU24" s="1">
        <v>0</v>
      </c>
      <c r="AV24" s="1">
        <v>0</v>
      </c>
      <c r="AW24" s="142" t="str">
        <f t="shared" si="1"/>
        <v/>
      </c>
      <c r="AX24" s="142" t="str">
        <f t="shared" si="0"/>
        <v/>
      </c>
    </row>
    <row r="25" spans="3:50">
      <c r="C25" s="1" t="s">
        <v>1046</v>
      </c>
      <c r="D25" s="1" t="s">
        <v>1049</v>
      </c>
      <c r="E25" s="1">
        <v>721</v>
      </c>
      <c r="F25" s="1">
        <v>9760</v>
      </c>
      <c r="G25" s="1">
        <v>589</v>
      </c>
      <c r="H25" s="1">
        <v>350</v>
      </c>
      <c r="I25" s="53">
        <v>206</v>
      </c>
      <c r="J25" s="1">
        <v>100</v>
      </c>
      <c r="L25" s="53">
        <v>3904</v>
      </c>
      <c r="V25" s="53">
        <v>0</v>
      </c>
      <c r="W25" s="53">
        <v>100</v>
      </c>
      <c r="X25" s="53">
        <v>0</v>
      </c>
      <c r="Y25" s="53">
        <v>0</v>
      </c>
      <c r="AH25" s="54">
        <v>0</v>
      </c>
      <c r="AI25" s="54">
        <v>100</v>
      </c>
      <c r="AJ25" s="54">
        <v>0</v>
      </c>
      <c r="AK25" s="1">
        <v>0</v>
      </c>
      <c r="AT25" s="1">
        <v>0</v>
      </c>
      <c r="AU25" s="1">
        <v>0</v>
      </c>
      <c r="AV25" s="1">
        <v>0</v>
      </c>
      <c r="AW25" s="142" t="str">
        <f t="shared" si="1"/>
        <v/>
      </c>
      <c r="AX25" s="142" t="str">
        <f t="shared" si="0"/>
        <v/>
      </c>
    </row>
    <row r="26" spans="3:50">
      <c r="C26" s="1" t="s">
        <v>1046</v>
      </c>
      <c r="D26" s="1" t="s">
        <v>1050</v>
      </c>
      <c r="E26" s="1">
        <v>580</v>
      </c>
      <c r="F26" s="1">
        <v>6285</v>
      </c>
      <c r="G26" s="1">
        <v>277</v>
      </c>
      <c r="H26" s="1">
        <v>350</v>
      </c>
      <c r="I26" s="53">
        <v>97</v>
      </c>
      <c r="J26" s="1">
        <v>100</v>
      </c>
      <c r="L26" s="53">
        <v>2514</v>
      </c>
      <c r="V26" s="53">
        <v>0</v>
      </c>
      <c r="W26" s="53">
        <v>100</v>
      </c>
      <c r="X26" s="53">
        <v>0</v>
      </c>
      <c r="Y26" s="53">
        <v>0</v>
      </c>
      <c r="AH26" s="54">
        <v>0</v>
      </c>
      <c r="AI26" s="54">
        <v>100</v>
      </c>
      <c r="AJ26" s="54">
        <v>0</v>
      </c>
      <c r="AK26" s="1">
        <v>0</v>
      </c>
      <c r="AT26" s="1">
        <v>0</v>
      </c>
      <c r="AU26" s="1">
        <v>0</v>
      </c>
      <c r="AV26" s="1">
        <v>0</v>
      </c>
      <c r="AW26" s="142" t="str">
        <f t="shared" si="1"/>
        <v/>
      </c>
      <c r="AX26" s="142" t="str">
        <f t="shared" si="0"/>
        <v/>
      </c>
    </row>
    <row r="27" spans="3:50">
      <c r="C27" s="1" t="s">
        <v>1046</v>
      </c>
      <c r="D27" s="1" t="s">
        <v>1051</v>
      </c>
      <c r="E27" s="1">
        <v>1027</v>
      </c>
      <c r="F27" s="1">
        <v>16050</v>
      </c>
      <c r="G27" s="1">
        <v>1639</v>
      </c>
      <c r="H27" s="1">
        <v>350</v>
      </c>
      <c r="I27" s="53">
        <v>574</v>
      </c>
      <c r="J27" s="1">
        <v>100</v>
      </c>
      <c r="L27" s="53">
        <v>6420</v>
      </c>
      <c r="V27" s="53">
        <v>0</v>
      </c>
      <c r="W27" s="53">
        <v>100</v>
      </c>
      <c r="X27" s="53">
        <v>0</v>
      </c>
      <c r="Y27" s="53">
        <v>0</v>
      </c>
      <c r="AH27" s="54">
        <v>0</v>
      </c>
      <c r="AI27" s="54">
        <v>100</v>
      </c>
      <c r="AJ27" s="54">
        <v>0</v>
      </c>
      <c r="AK27" s="1">
        <v>0</v>
      </c>
      <c r="AT27" s="1">
        <v>0</v>
      </c>
      <c r="AU27" s="1">
        <v>0</v>
      </c>
      <c r="AV27" s="1">
        <v>0</v>
      </c>
      <c r="AW27" s="142" t="str">
        <f t="shared" si="1"/>
        <v/>
      </c>
      <c r="AX27" s="142" t="str">
        <f t="shared" si="0"/>
        <v/>
      </c>
    </row>
    <row r="28" spans="3:50">
      <c r="C28" s="1" t="s">
        <v>1046</v>
      </c>
      <c r="D28" s="1" t="s">
        <v>1052</v>
      </c>
      <c r="E28" s="1">
        <v>1215</v>
      </c>
      <c r="F28" s="1">
        <v>16795</v>
      </c>
      <c r="G28" s="1">
        <v>1141</v>
      </c>
      <c r="H28" s="1">
        <v>350</v>
      </c>
      <c r="I28" s="53">
        <v>399</v>
      </c>
      <c r="J28" s="1">
        <v>100</v>
      </c>
      <c r="L28" s="53">
        <v>6718</v>
      </c>
      <c r="V28" s="53">
        <v>0</v>
      </c>
      <c r="W28" s="53">
        <v>100</v>
      </c>
      <c r="X28" s="53">
        <v>0</v>
      </c>
      <c r="Y28" s="53">
        <v>0</v>
      </c>
      <c r="AH28" s="54">
        <v>0</v>
      </c>
      <c r="AI28" s="54">
        <v>100</v>
      </c>
      <c r="AJ28" s="54">
        <v>0</v>
      </c>
      <c r="AK28" s="1">
        <v>0</v>
      </c>
      <c r="AT28" s="1">
        <v>0</v>
      </c>
      <c r="AU28" s="1">
        <v>0</v>
      </c>
      <c r="AV28" s="1">
        <v>0</v>
      </c>
      <c r="AW28" s="142" t="str">
        <f t="shared" si="1"/>
        <v/>
      </c>
      <c r="AX28" s="142" t="str">
        <f t="shared" si="0"/>
        <v/>
      </c>
    </row>
    <row r="29" spans="3:50">
      <c r="C29" s="1" t="s">
        <v>1053</v>
      </c>
      <c r="E29" s="1">
        <v>14570</v>
      </c>
      <c r="F29" s="1">
        <v>246690.47999999998</v>
      </c>
      <c r="G29" s="1">
        <v>24657.23</v>
      </c>
      <c r="H29" s="1">
        <v>38</v>
      </c>
      <c r="I29" s="53">
        <v>9418</v>
      </c>
      <c r="J29" s="1">
        <v>100</v>
      </c>
      <c r="K29" s="1">
        <v>0</v>
      </c>
      <c r="L29" s="53">
        <v>9418</v>
      </c>
      <c r="M29" s="53" t="s">
        <v>1032</v>
      </c>
      <c r="N29" s="53" t="s">
        <v>1032</v>
      </c>
      <c r="O29" s="53" t="s">
        <v>1032</v>
      </c>
      <c r="P29" s="53" t="s">
        <v>1032</v>
      </c>
      <c r="Q29" s="53" t="s">
        <v>1032</v>
      </c>
      <c r="R29" s="53" t="s">
        <v>1032</v>
      </c>
      <c r="S29" s="53" t="s">
        <v>1032</v>
      </c>
      <c r="T29" s="53" t="s">
        <v>1032</v>
      </c>
      <c r="U29" s="53" t="s">
        <v>1032</v>
      </c>
      <c r="V29" s="53">
        <v>0</v>
      </c>
      <c r="W29" s="53">
        <v>90</v>
      </c>
      <c r="X29" s="53">
        <v>10</v>
      </c>
      <c r="Y29" s="53">
        <v>0</v>
      </c>
      <c r="Z29" s="53" t="s">
        <v>1032</v>
      </c>
      <c r="AA29" s="53" t="s">
        <v>1032</v>
      </c>
      <c r="AB29" s="53" t="s">
        <v>1032</v>
      </c>
      <c r="AC29" s="54" t="s">
        <v>1032</v>
      </c>
      <c r="AD29" s="54" t="s">
        <v>1032</v>
      </c>
      <c r="AE29" s="54" t="s">
        <v>1032</v>
      </c>
      <c r="AF29" s="54" t="s">
        <v>1032</v>
      </c>
      <c r="AG29" s="54" t="s">
        <v>1032</v>
      </c>
      <c r="AH29" s="54">
        <v>0</v>
      </c>
      <c r="AI29" s="54">
        <v>0</v>
      </c>
      <c r="AJ29" s="54">
        <v>0</v>
      </c>
      <c r="AK29" s="1">
        <v>0</v>
      </c>
      <c r="AL29" s="1" t="s">
        <v>1032</v>
      </c>
      <c r="AM29" s="1" t="s">
        <v>1032</v>
      </c>
      <c r="AN29" s="1" t="s">
        <v>1032</v>
      </c>
      <c r="AO29" s="1" t="s">
        <v>1032</v>
      </c>
      <c r="AP29" s="1" t="s">
        <v>1032</v>
      </c>
      <c r="AQ29" s="1" t="s">
        <v>1032</v>
      </c>
      <c r="AR29" s="1" t="s">
        <v>1032</v>
      </c>
      <c r="AS29" s="1" t="s">
        <v>1032</v>
      </c>
      <c r="AT29" s="1">
        <v>0</v>
      </c>
      <c r="AU29" s="1">
        <v>0</v>
      </c>
      <c r="AV29" s="1">
        <v>0</v>
      </c>
      <c r="AW29" s="142" t="str">
        <f t="shared" si="1"/>
        <v/>
      </c>
      <c r="AX29" s="142" t="str">
        <f t="shared" si="0"/>
        <v/>
      </c>
    </row>
    <row r="30" spans="3:50">
      <c r="C30" s="1" t="s">
        <v>1054</v>
      </c>
      <c r="D30" s="1" t="s">
        <v>1055</v>
      </c>
      <c r="E30" s="1">
        <v>936</v>
      </c>
      <c r="F30" s="1">
        <v>17514.96</v>
      </c>
      <c r="G30" s="1">
        <v>1730.9599999999991</v>
      </c>
      <c r="H30" s="1">
        <v>382</v>
      </c>
      <c r="I30" s="53">
        <v>661</v>
      </c>
      <c r="J30" s="1">
        <v>100</v>
      </c>
      <c r="L30" s="53">
        <v>661</v>
      </c>
      <c r="V30" s="53">
        <v>0</v>
      </c>
      <c r="W30" s="53">
        <v>90</v>
      </c>
      <c r="X30" s="53">
        <v>10</v>
      </c>
      <c r="Y30" s="53">
        <v>0</v>
      </c>
      <c r="AH30" s="54">
        <v>0</v>
      </c>
      <c r="AI30" s="54">
        <v>0</v>
      </c>
      <c r="AJ30" s="54">
        <v>0</v>
      </c>
      <c r="AK30" s="1">
        <v>0</v>
      </c>
      <c r="AT30" s="1">
        <v>0</v>
      </c>
      <c r="AU30" s="1">
        <v>0</v>
      </c>
      <c r="AV30" s="1">
        <v>0</v>
      </c>
      <c r="AW30" s="142" t="str">
        <f t="shared" si="1"/>
        <v/>
      </c>
      <c r="AX30" s="142" t="str">
        <f t="shared" si="0"/>
        <v/>
      </c>
    </row>
    <row r="31" spans="3:50">
      <c r="C31" s="1" t="s">
        <v>1054</v>
      </c>
      <c r="D31" s="1" t="s">
        <v>1056</v>
      </c>
      <c r="E31" s="1">
        <v>2073</v>
      </c>
      <c r="F31" s="1">
        <v>41922.6</v>
      </c>
      <c r="G31" s="1">
        <v>5521.8499999999985</v>
      </c>
      <c r="H31" s="1">
        <v>382</v>
      </c>
      <c r="I31" s="53">
        <v>2109</v>
      </c>
      <c r="J31" s="1">
        <v>100</v>
      </c>
      <c r="L31" s="53">
        <v>2109</v>
      </c>
      <c r="V31" s="53">
        <v>0</v>
      </c>
      <c r="W31" s="53">
        <v>90</v>
      </c>
      <c r="X31" s="53">
        <v>10</v>
      </c>
      <c r="Y31" s="53">
        <v>0</v>
      </c>
      <c r="AH31" s="54">
        <v>0</v>
      </c>
      <c r="AI31" s="54">
        <v>0</v>
      </c>
      <c r="AJ31" s="54">
        <v>0</v>
      </c>
      <c r="AK31" s="1">
        <v>0</v>
      </c>
      <c r="AT31" s="1">
        <v>0</v>
      </c>
      <c r="AU31" s="1">
        <v>0</v>
      </c>
      <c r="AV31" s="1">
        <v>0</v>
      </c>
      <c r="AW31" s="142" t="str">
        <f t="shared" si="1"/>
        <v/>
      </c>
      <c r="AX31" s="142" t="str">
        <f t="shared" si="0"/>
        <v/>
      </c>
    </row>
    <row r="32" spans="3:50">
      <c r="C32" s="1" t="s">
        <v>1054</v>
      </c>
      <c r="D32" s="1" t="s">
        <v>1057</v>
      </c>
      <c r="E32" s="1">
        <v>946</v>
      </c>
      <c r="F32" s="1">
        <v>14851.24</v>
      </c>
      <c r="G32" s="1">
        <v>825.48999999999978</v>
      </c>
      <c r="H32" s="1">
        <v>382</v>
      </c>
      <c r="I32" s="53">
        <v>315</v>
      </c>
      <c r="J32" s="1">
        <v>100</v>
      </c>
      <c r="L32" s="53">
        <v>315</v>
      </c>
      <c r="V32" s="53">
        <v>0</v>
      </c>
      <c r="W32" s="53">
        <v>90</v>
      </c>
      <c r="X32" s="53">
        <v>10</v>
      </c>
      <c r="Y32" s="53">
        <v>0</v>
      </c>
      <c r="AH32" s="54">
        <v>0</v>
      </c>
      <c r="AI32" s="54">
        <v>0</v>
      </c>
      <c r="AJ32" s="54">
        <v>0</v>
      </c>
      <c r="AK32" s="1">
        <v>0</v>
      </c>
      <c r="AT32" s="1">
        <v>0</v>
      </c>
      <c r="AU32" s="1">
        <v>0</v>
      </c>
      <c r="AV32" s="1">
        <v>0</v>
      </c>
      <c r="AW32" s="142" t="str">
        <f t="shared" si="1"/>
        <v/>
      </c>
      <c r="AX32" s="142" t="str">
        <f t="shared" si="0"/>
        <v/>
      </c>
    </row>
    <row r="33" spans="3:50">
      <c r="C33" s="1" t="s">
        <v>1054</v>
      </c>
      <c r="D33" s="1" t="s">
        <v>1058</v>
      </c>
      <c r="E33" s="1">
        <v>1623</v>
      </c>
      <c r="F33" s="1">
        <v>31064.65</v>
      </c>
      <c r="G33" s="1">
        <v>4435.6500000000015</v>
      </c>
      <c r="H33" s="1">
        <v>382</v>
      </c>
      <c r="I33" s="53">
        <v>1694</v>
      </c>
      <c r="J33" s="1">
        <v>100</v>
      </c>
      <c r="L33" s="53">
        <v>1694</v>
      </c>
      <c r="V33" s="53">
        <v>0</v>
      </c>
      <c r="W33" s="53">
        <v>90</v>
      </c>
      <c r="X33" s="53">
        <v>10</v>
      </c>
      <c r="Y33" s="53">
        <v>0</v>
      </c>
      <c r="AH33" s="54">
        <v>0</v>
      </c>
      <c r="AI33" s="54">
        <v>0</v>
      </c>
      <c r="AJ33" s="54">
        <v>0</v>
      </c>
      <c r="AK33" s="1">
        <v>0</v>
      </c>
      <c r="AT33" s="1">
        <v>0</v>
      </c>
      <c r="AU33" s="1">
        <v>0</v>
      </c>
      <c r="AV33" s="1">
        <v>0</v>
      </c>
      <c r="AW33" s="142" t="str">
        <f t="shared" si="1"/>
        <v/>
      </c>
      <c r="AX33" s="142" t="str">
        <f t="shared" si="0"/>
        <v/>
      </c>
    </row>
    <row r="34" spans="3:50">
      <c r="C34" s="1" t="s">
        <v>1054</v>
      </c>
      <c r="D34" s="1" t="s">
        <v>1059</v>
      </c>
      <c r="E34" s="1">
        <v>1567</v>
      </c>
      <c r="F34" s="1">
        <v>28007.38</v>
      </c>
      <c r="G34" s="1">
        <v>3349.630000000001</v>
      </c>
      <c r="H34" s="1">
        <v>382</v>
      </c>
      <c r="I34" s="53">
        <v>1280</v>
      </c>
      <c r="J34" s="1">
        <v>100</v>
      </c>
      <c r="L34" s="53">
        <v>1280</v>
      </c>
      <c r="V34" s="53">
        <v>0</v>
      </c>
      <c r="W34" s="53">
        <v>90</v>
      </c>
      <c r="X34" s="53">
        <v>10</v>
      </c>
      <c r="Y34" s="53">
        <v>0</v>
      </c>
      <c r="AH34" s="54">
        <v>0</v>
      </c>
      <c r="AI34" s="54">
        <v>0</v>
      </c>
      <c r="AJ34" s="54">
        <v>0</v>
      </c>
      <c r="AK34" s="1">
        <v>0</v>
      </c>
      <c r="AT34" s="1">
        <v>0</v>
      </c>
      <c r="AU34" s="1">
        <v>0</v>
      </c>
      <c r="AV34" s="1">
        <v>0</v>
      </c>
      <c r="AW34" s="142" t="str">
        <f t="shared" si="1"/>
        <v/>
      </c>
      <c r="AX34" s="142" t="str">
        <f t="shared" si="0"/>
        <v/>
      </c>
    </row>
    <row r="35" spans="3:50">
      <c r="C35" s="1" t="s">
        <v>1054</v>
      </c>
      <c r="D35" s="1" t="s">
        <v>1060</v>
      </c>
      <c r="E35" s="1">
        <v>1065</v>
      </c>
      <c r="F35" s="1">
        <v>16705.91</v>
      </c>
      <c r="G35" s="1">
        <v>1047.9099999999999</v>
      </c>
      <c r="H35" s="1">
        <v>382</v>
      </c>
      <c r="I35" s="53">
        <v>400</v>
      </c>
      <c r="J35" s="1">
        <v>100</v>
      </c>
      <c r="L35" s="53">
        <v>400</v>
      </c>
      <c r="V35" s="53">
        <v>0</v>
      </c>
      <c r="W35" s="53">
        <v>90</v>
      </c>
      <c r="X35" s="53">
        <v>10</v>
      </c>
      <c r="Y35" s="53">
        <v>0</v>
      </c>
      <c r="AH35" s="54">
        <v>0</v>
      </c>
      <c r="AI35" s="54">
        <v>0</v>
      </c>
      <c r="AJ35" s="54">
        <v>0</v>
      </c>
      <c r="AK35" s="1">
        <v>0</v>
      </c>
      <c r="AT35" s="1">
        <v>0</v>
      </c>
      <c r="AU35" s="1">
        <v>0</v>
      </c>
      <c r="AV35" s="1">
        <v>0</v>
      </c>
      <c r="AW35" s="142" t="str">
        <f t="shared" si="1"/>
        <v/>
      </c>
      <c r="AX35" s="142" t="str">
        <f t="shared" si="0"/>
        <v/>
      </c>
    </row>
    <row r="36" spans="3:50">
      <c r="C36" s="1" t="s">
        <v>1054</v>
      </c>
      <c r="D36" s="1" t="s">
        <v>1061</v>
      </c>
      <c r="E36" s="1">
        <v>1831</v>
      </c>
      <c r="F36" s="1">
        <v>26958.83</v>
      </c>
      <c r="G36" s="1">
        <v>1020.3300000000017</v>
      </c>
      <c r="H36" s="1">
        <v>382</v>
      </c>
      <c r="I36" s="53">
        <v>390</v>
      </c>
      <c r="J36" s="1">
        <v>100</v>
      </c>
      <c r="L36" s="53">
        <v>390</v>
      </c>
      <c r="V36" s="53">
        <v>0</v>
      </c>
      <c r="W36" s="53">
        <v>90</v>
      </c>
      <c r="X36" s="53">
        <v>10</v>
      </c>
      <c r="Y36" s="53">
        <v>0</v>
      </c>
      <c r="AH36" s="54">
        <v>0</v>
      </c>
      <c r="AI36" s="54">
        <v>0</v>
      </c>
      <c r="AJ36" s="54">
        <v>0</v>
      </c>
      <c r="AK36" s="1">
        <v>0</v>
      </c>
      <c r="AT36" s="1">
        <v>0</v>
      </c>
      <c r="AU36" s="1">
        <v>0</v>
      </c>
      <c r="AV36" s="1">
        <v>0</v>
      </c>
      <c r="AW36" s="142" t="str">
        <f t="shared" si="1"/>
        <v/>
      </c>
      <c r="AX36" s="142" t="str">
        <f t="shared" si="0"/>
        <v/>
      </c>
    </row>
    <row r="37" spans="3:50">
      <c r="C37" s="1" t="s">
        <v>1054</v>
      </c>
      <c r="D37" s="1" t="s">
        <v>1062</v>
      </c>
      <c r="E37" s="1">
        <v>1647</v>
      </c>
      <c r="F37" s="1">
        <v>25610.28</v>
      </c>
      <c r="G37" s="1">
        <v>2157.7799999999988</v>
      </c>
      <c r="H37" s="1">
        <v>382</v>
      </c>
      <c r="I37" s="53">
        <v>824</v>
      </c>
      <c r="J37" s="1">
        <v>100</v>
      </c>
      <c r="L37" s="53">
        <v>824</v>
      </c>
      <c r="V37" s="53">
        <v>0</v>
      </c>
      <c r="W37" s="53">
        <v>90</v>
      </c>
      <c r="X37" s="53">
        <v>10</v>
      </c>
      <c r="Y37" s="53">
        <v>0</v>
      </c>
      <c r="AH37" s="54">
        <v>0</v>
      </c>
      <c r="AI37" s="54">
        <v>0</v>
      </c>
      <c r="AJ37" s="54">
        <v>0</v>
      </c>
      <c r="AK37" s="1">
        <v>0</v>
      </c>
      <c r="AT37" s="1">
        <v>0</v>
      </c>
      <c r="AU37" s="1">
        <v>0</v>
      </c>
      <c r="AV37" s="1">
        <v>0</v>
      </c>
      <c r="AW37" s="142" t="str">
        <f t="shared" si="1"/>
        <v/>
      </c>
      <c r="AX37" s="142" t="str">
        <f t="shared" si="0"/>
        <v/>
      </c>
    </row>
    <row r="38" spans="3:50">
      <c r="C38" s="1" t="s">
        <v>1054</v>
      </c>
      <c r="D38" s="1" t="s">
        <v>1063</v>
      </c>
      <c r="E38" s="1">
        <v>1383</v>
      </c>
      <c r="F38" s="1">
        <v>20528.740000000002</v>
      </c>
      <c r="G38" s="1">
        <v>1644.7400000000016</v>
      </c>
      <c r="H38" s="1">
        <v>382</v>
      </c>
      <c r="I38" s="53">
        <v>628</v>
      </c>
      <c r="J38" s="1">
        <v>100</v>
      </c>
      <c r="L38" s="53">
        <v>628</v>
      </c>
      <c r="V38" s="53">
        <v>0</v>
      </c>
      <c r="W38" s="53">
        <v>90</v>
      </c>
      <c r="X38" s="53">
        <v>10</v>
      </c>
      <c r="Y38" s="53">
        <v>0</v>
      </c>
      <c r="AH38" s="54">
        <v>0</v>
      </c>
      <c r="AI38" s="54">
        <v>0</v>
      </c>
      <c r="AJ38" s="54">
        <v>0</v>
      </c>
      <c r="AK38" s="1">
        <v>0</v>
      </c>
      <c r="AT38" s="1">
        <v>0</v>
      </c>
      <c r="AU38" s="1">
        <v>0</v>
      </c>
      <c r="AV38" s="1">
        <v>0</v>
      </c>
      <c r="AW38" s="142" t="str">
        <f t="shared" si="1"/>
        <v/>
      </c>
      <c r="AX38" s="142" t="str">
        <f t="shared" si="0"/>
        <v/>
      </c>
    </row>
    <row r="39" spans="3:50">
      <c r="C39" s="1" t="s">
        <v>1054</v>
      </c>
      <c r="D39" s="1" t="s">
        <v>1064</v>
      </c>
      <c r="E39" s="1">
        <v>1499</v>
      </c>
      <c r="F39" s="1">
        <v>23525.89</v>
      </c>
      <c r="G39" s="1">
        <v>2922.8899999999994</v>
      </c>
      <c r="H39" s="1">
        <v>382</v>
      </c>
      <c r="I39" s="53">
        <v>1117</v>
      </c>
      <c r="J39" s="1">
        <v>100</v>
      </c>
      <c r="L39" s="53">
        <v>1117</v>
      </c>
      <c r="V39" s="53">
        <v>0</v>
      </c>
      <c r="W39" s="53">
        <v>90</v>
      </c>
      <c r="X39" s="53">
        <v>10</v>
      </c>
      <c r="Y39" s="53">
        <v>0</v>
      </c>
      <c r="AH39" s="54">
        <v>0</v>
      </c>
      <c r="AI39" s="54">
        <v>0</v>
      </c>
      <c r="AJ39" s="54">
        <v>0</v>
      </c>
      <c r="AK39" s="1">
        <v>0</v>
      </c>
      <c r="AT39" s="1">
        <v>0</v>
      </c>
      <c r="AU39" s="1">
        <v>0</v>
      </c>
      <c r="AV39" s="1">
        <v>0</v>
      </c>
      <c r="AW39" s="142" t="str">
        <f t="shared" si="1"/>
        <v/>
      </c>
      <c r="AX39" s="142" t="str">
        <f t="shared" si="0"/>
        <v/>
      </c>
    </row>
    <row r="40" spans="3:50">
      <c r="C40" s="1" t="s">
        <v>1065</v>
      </c>
      <c r="E40" s="1">
        <v>7034</v>
      </c>
      <c r="F40" s="1">
        <v>63330</v>
      </c>
      <c r="G40" s="1">
        <v>63330</v>
      </c>
      <c r="H40" s="1">
        <v>450</v>
      </c>
      <c r="I40" s="53">
        <v>28498</v>
      </c>
      <c r="J40" s="1">
        <v>100</v>
      </c>
      <c r="K40" s="1">
        <v>0</v>
      </c>
      <c r="L40" s="53">
        <v>28498</v>
      </c>
      <c r="M40" s="53" t="s">
        <v>1032</v>
      </c>
      <c r="N40" s="53" t="s">
        <v>1032</v>
      </c>
      <c r="O40" s="53" t="s">
        <v>1032</v>
      </c>
      <c r="P40" s="53" t="s">
        <v>1032</v>
      </c>
      <c r="Q40" s="53" t="s">
        <v>1032</v>
      </c>
      <c r="R40" s="53" t="s">
        <v>1032</v>
      </c>
      <c r="S40" s="53" t="s">
        <v>1032</v>
      </c>
      <c r="T40" s="53" t="s">
        <v>1032</v>
      </c>
      <c r="U40" s="53" t="s">
        <v>1032</v>
      </c>
      <c r="V40" s="53">
        <v>0</v>
      </c>
      <c r="W40" s="53">
        <v>30</v>
      </c>
      <c r="X40" s="53">
        <v>70</v>
      </c>
      <c r="Y40" s="53">
        <v>0</v>
      </c>
      <c r="Z40" s="53" t="s">
        <v>1032</v>
      </c>
      <c r="AA40" s="53" t="s">
        <v>1032</v>
      </c>
      <c r="AB40" s="53" t="s">
        <v>1032</v>
      </c>
      <c r="AC40" s="54" t="s">
        <v>1032</v>
      </c>
      <c r="AD40" s="54" t="s">
        <v>1032</v>
      </c>
      <c r="AE40" s="54" t="s">
        <v>1032</v>
      </c>
      <c r="AF40" s="54" t="s">
        <v>1032</v>
      </c>
      <c r="AG40" s="54" t="s">
        <v>1032</v>
      </c>
      <c r="AH40" s="54">
        <v>0</v>
      </c>
      <c r="AI40" s="54">
        <v>30</v>
      </c>
      <c r="AJ40" s="54">
        <v>70</v>
      </c>
      <c r="AK40" s="1">
        <v>0</v>
      </c>
      <c r="AL40" s="1" t="s">
        <v>1032</v>
      </c>
      <c r="AM40" s="1" t="s">
        <v>1032</v>
      </c>
      <c r="AN40" s="1" t="s">
        <v>1032</v>
      </c>
      <c r="AO40" s="1" t="s">
        <v>1032</v>
      </c>
      <c r="AP40" s="1" t="s">
        <v>1032</v>
      </c>
      <c r="AQ40" s="1" t="s">
        <v>1032</v>
      </c>
      <c r="AR40" s="1" t="s">
        <v>1032</v>
      </c>
      <c r="AS40" s="1" t="s">
        <v>1032</v>
      </c>
      <c r="AT40" s="1">
        <v>0</v>
      </c>
      <c r="AU40" s="1">
        <v>0</v>
      </c>
      <c r="AV40" s="1">
        <v>0</v>
      </c>
      <c r="AW40" s="142" t="str">
        <f t="shared" si="1"/>
        <v/>
      </c>
      <c r="AX40" s="142" t="str">
        <f t="shared" si="0"/>
        <v/>
      </c>
    </row>
    <row r="41" spans="3:50">
      <c r="C41" s="1" t="s">
        <v>1066</v>
      </c>
      <c r="D41" s="1" t="s">
        <v>1066</v>
      </c>
      <c r="E41" s="1">
        <v>1468</v>
      </c>
      <c r="F41" s="1">
        <v>14862</v>
      </c>
      <c r="G41" s="1">
        <v>14862</v>
      </c>
      <c r="H41" s="1">
        <v>450</v>
      </c>
      <c r="I41" s="53">
        <v>6688</v>
      </c>
      <c r="J41" s="1">
        <v>100</v>
      </c>
      <c r="L41" s="53">
        <v>6688</v>
      </c>
      <c r="V41" s="53">
        <v>0</v>
      </c>
      <c r="W41" s="53">
        <v>30</v>
      </c>
      <c r="X41" s="53">
        <v>70</v>
      </c>
      <c r="Y41" s="53">
        <v>0</v>
      </c>
      <c r="AH41" s="54">
        <v>0</v>
      </c>
      <c r="AI41" s="54">
        <v>30</v>
      </c>
      <c r="AJ41" s="54">
        <v>70</v>
      </c>
      <c r="AK41" s="1">
        <v>0</v>
      </c>
      <c r="AT41" s="1">
        <v>0</v>
      </c>
      <c r="AU41" s="1">
        <v>0</v>
      </c>
      <c r="AV41" s="1">
        <v>0</v>
      </c>
      <c r="AW41" s="142" t="str">
        <f t="shared" si="1"/>
        <v/>
      </c>
      <c r="AX41" s="142" t="str">
        <f t="shared" si="0"/>
        <v/>
      </c>
    </row>
    <row r="42" spans="3:50">
      <c r="C42" s="1" t="s">
        <v>1066</v>
      </c>
      <c r="D42" s="1" t="s">
        <v>1067</v>
      </c>
      <c r="E42" s="1">
        <v>903</v>
      </c>
      <c r="F42" s="1">
        <v>8371</v>
      </c>
      <c r="G42" s="1">
        <v>8371</v>
      </c>
      <c r="H42" s="1">
        <v>450</v>
      </c>
      <c r="I42" s="53">
        <v>3767</v>
      </c>
      <c r="J42" s="1">
        <v>100</v>
      </c>
      <c r="L42" s="53">
        <v>3767</v>
      </c>
      <c r="V42" s="53">
        <v>0</v>
      </c>
      <c r="W42" s="53">
        <v>30</v>
      </c>
      <c r="X42" s="53">
        <v>70</v>
      </c>
      <c r="Y42" s="53">
        <v>0</v>
      </c>
      <c r="AH42" s="54">
        <v>0</v>
      </c>
      <c r="AI42" s="54">
        <v>30</v>
      </c>
      <c r="AJ42" s="54">
        <v>70</v>
      </c>
      <c r="AK42" s="1">
        <v>0</v>
      </c>
      <c r="AT42" s="1">
        <v>0</v>
      </c>
      <c r="AU42" s="1">
        <v>0</v>
      </c>
      <c r="AV42" s="1">
        <v>0</v>
      </c>
      <c r="AW42" s="142" t="str">
        <f t="shared" si="1"/>
        <v/>
      </c>
      <c r="AX42" s="142" t="str">
        <f t="shared" si="0"/>
        <v/>
      </c>
    </row>
    <row r="43" spans="3:50">
      <c r="C43" s="1" t="s">
        <v>1066</v>
      </c>
      <c r="D43" s="1" t="s">
        <v>1068</v>
      </c>
      <c r="E43" s="1">
        <v>774</v>
      </c>
      <c r="F43" s="1">
        <v>6381</v>
      </c>
      <c r="G43" s="1">
        <v>6381</v>
      </c>
      <c r="H43" s="1">
        <v>450</v>
      </c>
      <c r="I43" s="53">
        <v>2871</v>
      </c>
      <c r="J43" s="1">
        <v>100</v>
      </c>
      <c r="L43" s="53">
        <v>2871</v>
      </c>
      <c r="V43" s="53">
        <v>0</v>
      </c>
      <c r="W43" s="53">
        <v>30</v>
      </c>
      <c r="X43" s="53">
        <v>70</v>
      </c>
      <c r="Y43" s="53">
        <v>0</v>
      </c>
      <c r="AH43" s="54">
        <v>0</v>
      </c>
      <c r="AI43" s="54">
        <v>30</v>
      </c>
      <c r="AJ43" s="54">
        <v>70</v>
      </c>
      <c r="AK43" s="1">
        <v>0</v>
      </c>
      <c r="AT43" s="1">
        <v>0</v>
      </c>
      <c r="AU43" s="1">
        <v>0</v>
      </c>
      <c r="AV43" s="1">
        <v>0</v>
      </c>
      <c r="AW43" s="142" t="str">
        <f t="shared" si="1"/>
        <v/>
      </c>
      <c r="AX43" s="142" t="str">
        <f t="shared" si="0"/>
        <v/>
      </c>
    </row>
    <row r="44" spans="3:50">
      <c r="C44" s="1" t="s">
        <v>1066</v>
      </c>
      <c r="D44" s="1" t="s">
        <v>1069</v>
      </c>
      <c r="E44" s="1">
        <v>1025</v>
      </c>
      <c r="F44" s="1">
        <v>9165</v>
      </c>
      <c r="G44" s="1">
        <v>9165</v>
      </c>
      <c r="H44" s="1">
        <v>450</v>
      </c>
      <c r="I44" s="53">
        <v>4124</v>
      </c>
      <c r="J44" s="1">
        <v>100</v>
      </c>
      <c r="L44" s="53">
        <v>4124</v>
      </c>
      <c r="V44" s="53">
        <v>0</v>
      </c>
      <c r="W44" s="53">
        <v>30</v>
      </c>
      <c r="X44" s="53">
        <v>70</v>
      </c>
      <c r="Y44" s="53">
        <v>0</v>
      </c>
      <c r="AH44" s="54">
        <v>0</v>
      </c>
      <c r="AI44" s="54">
        <v>30</v>
      </c>
      <c r="AJ44" s="54">
        <v>70</v>
      </c>
      <c r="AK44" s="1">
        <v>0</v>
      </c>
      <c r="AT44" s="1">
        <v>0</v>
      </c>
      <c r="AU44" s="1">
        <v>0</v>
      </c>
      <c r="AV44" s="1">
        <v>0</v>
      </c>
      <c r="AW44" s="142" t="str">
        <f t="shared" si="1"/>
        <v/>
      </c>
      <c r="AX44" s="142" t="str">
        <f t="shared" si="0"/>
        <v/>
      </c>
    </row>
    <row r="45" spans="3:50">
      <c r="C45" s="1" t="s">
        <v>1066</v>
      </c>
      <c r="D45" s="1" t="s">
        <v>1070</v>
      </c>
      <c r="E45" s="1">
        <v>799</v>
      </c>
      <c r="F45" s="1">
        <v>6455</v>
      </c>
      <c r="G45" s="1">
        <v>6455</v>
      </c>
      <c r="H45" s="1">
        <v>450</v>
      </c>
      <c r="I45" s="53">
        <v>2905</v>
      </c>
      <c r="J45" s="1">
        <v>100</v>
      </c>
      <c r="L45" s="53">
        <v>2905</v>
      </c>
      <c r="V45" s="53">
        <v>0</v>
      </c>
      <c r="W45" s="53">
        <v>30</v>
      </c>
      <c r="X45" s="53">
        <v>70</v>
      </c>
      <c r="Y45" s="53">
        <v>0</v>
      </c>
      <c r="AH45" s="54">
        <v>0</v>
      </c>
      <c r="AI45" s="54">
        <v>30</v>
      </c>
      <c r="AJ45" s="54">
        <v>70</v>
      </c>
      <c r="AK45" s="1">
        <v>0</v>
      </c>
      <c r="AT45" s="1">
        <v>0</v>
      </c>
      <c r="AU45" s="1">
        <v>0</v>
      </c>
      <c r="AV45" s="1">
        <v>0</v>
      </c>
      <c r="AW45" s="142" t="str">
        <f t="shared" si="1"/>
        <v/>
      </c>
      <c r="AX45" s="142" t="str">
        <f t="shared" si="0"/>
        <v/>
      </c>
    </row>
    <row r="46" spans="3:50">
      <c r="C46" s="1" t="s">
        <v>1066</v>
      </c>
      <c r="D46" s="1" t="s">
        <v>1071</v>
      </c>
      <c r="E46" s="1">
        <v>700</v>
      </c>
      <c r="F46" s="1">
        <v>6732</v>
      </c>
      <c r="G46" s="1">
        <v>6732</v>
      </c>
      <c r="H46" s="1">
        <v>450</v>
      </c>
      <c r="I46" s="53">
        <v>3029</v>
      </c>
      <c r="J46" s="1">
        <v>100</v>
      </c>
      <c r="L46" s="53">
        <v>3029</v>
      </c>
      <c r="V46" s="53">
        <v>0</v>
      </c>
      <c r="W46" s="53">
        <v>30</v>
      </c>
      <c r="X46" s="53">
        <v>70</v>
      </c>
      <c r="Y46" s="53">
        <v>0</v>
      </c>
      <c r="AH46" s="54">
        <v>0</v>
      </c>
      <c r="AI46" s="54">
        <v>30</v>
      </c>
      <c r="AJ46" s="54">
        <v>70</v>
      </c>
      <c r="AK46" s="1">
        <v>0</v>
      </c>
      <c r="AT46" s="1">
        <v>0</v>
      </c>
      <c r="AU46" s="1">
        <v>0</v>
      </c>
      <c r="AV46" s="1">
        <v>0</v>
      </c>
      <c r="AW46" s="142" t="str">
        <f t="shared" si="1"/>
        <v/>
      </c>
      <c r="AX46" s="142" t="str">
        <f t="shared" si="0"/>
        <v/>
      </c>
    </row>
    <row r="47" spans="3:50">
      <c r="C47" s="1" t="s">
        <v>1066</v>
      </c>
      <c r="D47" s="1" t="s">
        <v>1072</v>
      </c>
      <c r="E47" s="1">
        <v>112</v>
      </c>
      <c r="F47" s="1">
        <v>867</v>
      </c>
      <c r="G47" s="1">
        <v>867</v>
      </c>
      <c r="H47" s="1">
        <v>450</v>
      </c>
      <c r="I47" s="53">
        <v>390</v>
      </c>
      <c r="J47" s="1">
        <v>100</v>
      </c>
      <c r="L47" s="53">
        <v>390</v>
      </c>
      <c r="V47" s="53">
        <v>0</v>
      </c>
      <c r="W47" s="53">
        <v>30</v>
      </c>
      <c r="X47" s="53">
        <v>70</v>
      </c>
      <c r="Y47" s="53">
        <v>0</v>
      </c>
      <c r="AH47" s="54">
        <v>0</v>
      </c>
      <c r="AI47" s="54">
        <v>30</v>
      </c>
      <c r="AJ47" s="54">
        <v>70</v>
      </c>
      <c r="AK47" s="1">
        <v>0</v>
      </c>
      <c r="AT47" s="1">
        <v>0</v>
      </c>
      <c r="AU47" s="1">
        <v>0</v>
      </c>
      <c r="AV47" s="1">
        <v>0</v>
      </c>
      <c r="AW47" s="142" t="str">
        <f t="shared" si="1"/>
        <v/>
      </c>
      <c r="AX47" s="142" t="str">
        <f t="shared" si="0"/>
        <v/>
      </c>
    </row>
    <row r="48" spans="3:50">
      <c r="C48" s="1" t="s">
        <v>1066</v>
      </c>
      <c r="D48" s="1" t="s">
        <v>1073</v>
      </c>
      <c r="E48" s="1">
        <v>480</v>
      </c>
      <c r="F48" s="1">
        <v>3573</v>
      </c>
      <c r="G48" s="1">
        <v>3573</v>
      </c>
      <c r="H48" s="1">
        <v>450</v>
      </c>
      <c r="I48" s="53">
        <v>1608</v>
      </c>
      <c r="J48" s="1">
        <v>100</v>
      </c>
      <c r="L48" s="53">
        <v>1608</v>
      </c>
      <c r="V48" s="53">
        <v>0</v>
      </c>
      <c r="W48" s="53">
        <v>30</v>
      </c>
      <c r="X48" s="53">
        <v>70</v>
      </c>
      <c r="Y48" s="53">
        <v>0</v>
      </c>
      <c r="AH48" s="54">
        <v>0</v>
      </c>
      <c r="AI48" s="54">
        <v>30</v>
      </c>
      <c r="AJ48" s="54">
        <v>70</v>
      </c>
      <c r="AK48" s="1">
        <v>0</v>
      </c>
      <c r="AT48" s="1">
        <v>0</v>
      </c>
      <c r="AU48" s="1">
        <v>0</v>
      </c>
      <c r="AV48" s="1">
        <v>0</v>
      </c>
      <c r="AW48" s="142" t="str">
        <f t="shared" si="1"/>
        <v/>
      </c>
      <c r="AX48" s="142" t="str">
        <f t="shared" si="0"/>
        <v/>
      </c>
    </row>
    <row r="49" spans="3:50">
      <c r="C49" s="1" t="s">
        <v>1066</v>
      </c>
      <c r="D49" s="1" t="s">
        <v>1074</v>
      </c>
      <c r="E49" s="1">
        <v>105</v>
      </c>
      <c r="F49" s="1">
        <v>760</v>
      </c>
      <c r="G49" s="1">
        <v>760</v>
      </c>
      <c r="H49" s="1">
        <v>450</v>
      </c>
      <c r="I49" s="53">
        <v>342</v>
      </c>
      <c r="J49" s="1">
        <v>100</v>
      </c>
      <c r="L49" s="53">
        <v>342</v>
      </c>
      <c r="V49" s="53">
        <v>0</v>
      </c>
      <c r="W49" s="53">
        <v>30</v>
      </c>
      <c r="X49" s="53">
        <v>70</v>
      </c>
      <c r="Y49" s="53">
        <v>0</v>
      </c>
      <c r="AH49" s="54">
        <v>0</v>
      </c>
      <c r="AI49" s="54">
        <v>30</v>
      </c>
      <c r="AJ49" s="54">
        <v>70</v>
      </c>
      <c r="AK49" s="1">
        <v>0</v>
      </c>
      <c r="AT49" s="1">
        <v>0</v>
      </c>
      <c r="AU49" s="1">
        <v>0</v>
      </c>
      <c r="AV49" s="1">
        <v>0</v>
      </c>
      <c r="AW49" s="142" t="str">
        <f t="shared" si="1"/>
        <v/>
      </c>
      <c r="AX49" s="142" t="str">
        <f t="shared" si="0"/>
        <v/>
      </c>
    </row>
    <row r="50" spans="3:50">
      <c r="C50" s="1" t="s">
        <v>1066</v>
      </c>
      <c r="D50" s="1" t="s">
        <v>1075</v>
      </c>
      <c r="E50" s="1">
        <v>7</v>
      </c>
      <c r="F50" s="1">
        <v>54</v>
      </c>
      <c r="G50" s="1">
        <v>54</v>
      </c>
      <c r="H50" s="1">
        <v>450</v>
      </c>
      <c r="I50" s="53">
        <v>24</v>
      </c>
      <c r="J50" s="1">
        <v>100</v>
      </c>
      <c r="L50" s="53">
        <v>24</v>
      </c>
      <c r="V50" s="53">
        <v>0</v>
      </c>
      <c r="W50" s="53">
        <v>30</v>
      </c>
      <c r="X50" s="53">
        <v>70</v>
      </c>
      <c r="Y50" s="53">
        <v>0</v>
      </c>
      <c r="AH50" s="54">
        <v>0</v>
      </c>
      <c r="AI50" s="54">
        <v>30</v>
      </c>
      <c r="AJ50" s="54">
        <v>70</v>
      </c>
      <c r="AK50" s="1">
        <v>0</v>
      </c>
      <c r="AT50" s="1">
        <v>0</v>
      </c>
      <c r="AU50" s="1">
        <v>0</v>
      </c>
      <c r="AV50" s="1">
        <v>0</v>
      </c>
      <c r="AW50" s="142" t="str">
        <f t="shared" si="1"/>
        <v/>
      </c>
      <c r="AX50" s="142" t="str">
        <f t="shared" si="0"/>
        <v/>
      </c>
    </row>
    <row r="51" spans="3:50">
      <c r="C51" s="1" t="s">
        <v>1066</v>
      </c>
      <c r="D51" s="1" t="s">
        <v>1076</v>
      </c>
      <c r="E51" s="1">
        <v>141</v>
      </c>
      <c r="F51" s="1">
        <v>1122</v>
      </c>
      <c r="G51" s="1">
        <v>1122</v>
      </c>
      <c r="H51" s="1">
        <v>450</v>
      </c>
      <c r="I51" s="53">
        <v>505</v>
      </c>
      <c r="J51" s="1">
        <v>100</v>
      </c>
      <c r="L51" s="53">
        <v>505</v>
      </c>
      <c r="V51" s="53">
        <v>0</v>
      </c>
      <c r="W51" s="53">
        <v>30</v>
      </c>
      <c r="X51" s="53">
        <v>70</v>
      </c>
      <c r="Y51" s="53">
        <v>0</v>
      </c>
      <c r="AH51" s="54">
        <v>0</v>
      </c>
      <c r="AI51" s="54">
        <v>30</v>
      </c>
      <c r="AJ51" s="54">
        <v>70</v>
      </c>
      <c r="AK51" s="1">
        <v>0</v>
      </c>
      <c r="AT51" s="1">
        <v>0</v>
      </c>
      <c r="AU51" s="1">
        <v>0</v>
      </c>
      <c r="AV51" s="1">
        <v>0</v>
      </c>
      <c r="AW51" s="142" t="str">
        <f t="shared" si="1"/>
        <v/>
      </c>
      <c r="AX51" s="142" t="str">
        <f t="shared" si="0"/>
        <v/>
      </c>
    </row>
    <row r="52" spans="3:50">
      <c r="C52" s="1" t="s">
        <v>1066</v>
      </c>
      <c r="D52" s="1" t="s">
        <v>1077</v>
      </c>
      <c r="E52" s="1">
        <v>520</v>
      </c>
      <c r="F52" s="1">
        <v>4988</v>
      </c>
      <c r="G52" s="1">
        <v>4988</v>
      </c>
      <c r="H52" s="1">
        <v>450</v>
      </c>
      <c r="I52" s="53">
        <v>2245</v>
      </c>
      <c r="J52" s="1">
        <v>100</v>
      </c>
      <c r="L52" s="53">
        <v>2245</v>
      </c>
      <c r="V52" s="53">
        <v>0</v>
      </c>
      <c r="W52" s="53">
        <v>30</v>
      </c>
      <c r="X52" s="53">
        <v>70</v>
      </c>
      <c r="Y52" s="53">
        <v>0</v>
      </c>
      <c r="AH52" s="54">
        <v>0</v>
      </c>
      <c r="AI52" s="54">
        <v>30</v>
      </c>
      <c r="AJ52" s="54">
        <v>70</v>
      </c>
      <c r="AK52" s="1">
        <v>0</v>
      </c>
      <c r="AT52" s="1">
        <v>0</v>
      </c>
      <c r="AU52" s="1">
        <v>0</v>
      </c>
      <c r="AV52" s="1">
        <v>0</v>
      </c>
      <c r="AW52" s="142" t="str">
        <f t="shared" si="1"/>
        <v/>
      </c>
      <c r="AX52" s="142" t="str">
        <f t="shared" si="0"/>
        <v/>
      </c>
    </row>
    <row r="53" spans="3:50">
      <c r="C53" s="1" t="s">
        <v>1078</v>
      </c>
      <c r="E53" s="1">
        <v>9045</v>
      </c>
      <c r="F53" s="1">
        <v>100511.57000000002</v>
      </c>
      <c r="G53" s="1">
        <v>99294.820000000022</v>
      </c>
      <c r="H53" s="1">
        <v>358</v>
      </c>
      <c r="I53" s="53">
        <v>35947</v>
      </c>
      <c r="J53" s="1">
        <v>100</v>
      </c>
      <c r="K53" s="1">
        <v>0</v>
      </c>
      <c r="L53" s="53">
        <v>35947</v>
      </c>
      <c r="M53" s="53" t="s">
        <v>1032</v>
      </c>
      <c r="N53" s="53" t="s">
        <v>1032</v>
      </c>
      <c r="O53" s="53" t="s">
        <v>1032</v>
      </c>
      <c r="P53" s="53" t="s">
        <v>1032</v>
      </c>
      <c r="Q53" s="53" t="s">
        <v>1032</v>
      </c>
      <c r="R53" s="53" t="s">
        <v>1032</v>
      </c>
      <c r="S53" s="53" t="s">
        <v>1032</v>
      </c>
      <c r="T53" s="53" t="s">
        <v>1032</v>
      </c>
      <c r="U53" s="53" t="s">
        <v>1032</v>
      </c>
      <c r="V53" s="53">
        <v>0</v>
      </c>
      <c r="W53" s="53">
        <v>90</v>
      </c>
      <c r="X53" s="53">
        <v>10</v>
      </c>
      <c r="Y53" s="53">
        <v>0</v>
      </c>
      <c r="Z53" s="53" t="s">
        <v>1032</v>
      </c>
      <c r="AA53" s="53" t="s">
        <v>1032</v>
      </c>
      <c r="AB53" s="53" t="s">
        <v>1032</v>
      </c>
      <c r="AC53" s="54" t="s">
        <v>1032</v>
      </c>
      <c r="AD53" s="54" t="s">
        <v>1032</v>
      </c>
      <c r="AE53" s="54" t="s">
        <v>1032</v>
      </c>
      <c r="AF53" s="54" t="s">
        <v>1032</v>
      </c>
      <c r="AG53" s="54" t="s">
        <v>1032</v>
      </c>
      <c r="AH53" s="54">
        <v>0</v>
      </c>
      <c r="AI53" s="54">
        <v>0</v>
      </c>
      <c r="AJ53" s="54">
        <v>0</v>
      </c>
      <c r="AK53" s="1">
        <v>0</v>
      </c>
      <c r="AL53" s="1" t="s">
        <v>1032</v>
      </c>
      <c r="AM53" s="1" t="s">
        <v>1032</v>
      </c>
      <c r="AN53" s="1" t="s">
        <v>1032</v>
      </c>
      <c r="AO53" s="1" t="s">
        <v>1032</v>
      </c>
      <c r="AP53" s="1" t="s">
        <v>1032</v>
      </c>
      <c r="AQ53" s="1" t="s">
        <v>1032</v>
      </c>
      <c r="AR53" s="1" t="s">
        <v>1032</v>
      </c>
      <c r="AS53" s="1" t="s">
        <v>1032</v>
      </c>
      <c r="AT53" s="1">
        <v>0</v>
      </c>
      <c r="AU53" s="1">
        <v>0</v>
      </c>
      <c r="AV53" s="1">
        <v>0</v>
      </c>
      <c r="AW53" s="142" t="str">
        <f t="shared" si="1"/>
        <v/>
      </c>
      <c r="AX53" s="142" t="str">
        <f t="shared" si="0"/>
        <v/>
      </c>
    </row>
    <row r="54" spans="3:50">
      <c r="C54" s="1" t="s">
        <v>1079</v>
      </c>
      <c r="D54" s="1" t="s">
        <v>1080</v>
      </c>
      <c r="E54" s="1">
        <v>1102</v>
      </c>
      <c r="F54" s="1">
        <v>11122.92</v>
      </c>
      <c r="G54" s="1">
        <v>10460.42</v>
      </c>
      <c r="H54" s="1">
        <v>362</v>
      </c>
      <c r="I54" s="53">
        <v>3787</v>
      </c>
      <c r="J54" s="1">
        <v>100</v>
      </c>
      <c r="L54" s="53">
        <v>3787</v>
      </c>
      <c r="V54" s="53">
        <v>0</v>
      </c>
      <c r="W54" s="53">
        <v>90</v>
      </c>
      <c r="X54" s="53">
        <v>10</v>
      </c>
      <c r="Y54" s="53">
        <v>0</v>
      </c>
      <c r="AH54" s="54">
        <v>0</v>
      </c>
      <c r="AI54" s="54">
        <v>0</v>
      </c>
      <c r="AJ54" s="54">
        <v>0</v>
      </c>
      <c r="AK54" s="1">
        <v>0</v>
      </c>
      <c r="AT54" s="1">
        <v>0</v>
      </c>
      <c r="AU54" s="1">
        <v>0</v>
      </c>
      <c r="AV54" s="1">
        <v>0</v>
      </c>
      <c r="AW54" s="142" t="str">
        <f t="shared" si="1"/>
        <v/>
      </c>
      <c r="AX54" s="142" t="str">
        <f t="shared" si="0"/>
        <v/>
      </c>
    </row>
    <row r="55" spans="3:50">
      <c r="C55" s="1" t="s">
        <v>1079</v>
      </c>
      <c r="D55" s="1" t="s">
        <v>1079</v>
      </c>
      <c r="E55" s="1">
        <v>687</v>
      </c>
      <c r="F55" s="1">
        <v>5988.54</v>
      </c>
      <c r="G55" s="1">
        <v>5988.54</v>
      </c>
      <c r="H55" s="1">
        <v>362</v>
      </c>
      <c r="I55" s="53">
        <v>2168</v>
      </c>
      <c r="J55" s="1">
        <v>100</v>
      </c>
      <c r="L55" s="53">
        <v>2168</v>
      </c>
      <c r="V55" s="53">
        <v>0</v>
      </c>
      <c r="W55" s="53">
        <v>90</v>
      </c>
      <c r="X55" s="53">
        <v>10</v>
      </c>
      <c r="Y55" s="53">
        <v>0</v>
      </c>
      <c r="AH55" s="54">
        <v>0</v>
      </c>
      <c r="AI55" s="54">
        <v>0</v>
      </c>
      <c r="AJ55" s="54">
        <v>0</v>
      </c>
      <c r="AK55" s="1">
        <v>0</v>
      </c>
      <c r="AT55" s="1">
        <v>0</v>
      </c>
      <c r="AU55" s="1">
        <v>0</v>
      </c>
      <c r="AV55" s="1">
        <v>0</v>
      </c>
      <c r="AW55" s="142" t="str">
        <f t="shared" si="1"/>
        <v/>
      </c>
      <c r="AX55" s="142" t="str">
        <f t="shared" si="0"/>
        <v/>
      </c>
    </row>
    <row r="56" spans="3:50">
      <c r="C56" s="1" t="s">
        <v>1079</v>
      </c>
      <c r="D56" s="1" t="s">
        <v>1081</v>
      </c>
      <c r="E56" s="1">
        <v>1028</v>
      </c>
      <c r="F56" s="1">
        <v>10338.23</v>
      </c>
      <c r="G56" s="1">
        <v>10239.23</v>
      </c>
      <c r="H56" s="1">
        <v>362</v>
      </c>
      <c r="I56" s="53">
        <v>3707</v>
      </c>
      <c r="J56" s="1">
        <v>100</v>
      </c>
      <c r="L56" s="53">
        <v>3707</v>
      </c>
      <c r="V56" s="53">
        <v>0</v>
      </c>
      <c r="W56" s="53">
        <v>90</v>
      </c>
      <c r="X56" s="53">
        <v>10</v>
      </c>
      <c r="Y56" s="53">
        <v>0</v>
      </c>
      <c r="AH56" s="54">
        <v>0</v>
      </c>
      <c r="AI56" s="54">
        <v>0</v>
      </c>
      <c r="AJ56" s="54">
        <v>0</v>
      </c>
      <c r="AK56" s="1">
        <v>0</v>
      </c>
      <c r="AT56" s="1">
        <v>0</v>
      </c>
      <c r="AU56" s="1">
        <v>0</v>
      </c>
      <c r="AV56" s="1">
        <v>0</v>
      </c>
      <c r="AW56" s="142" t="str">
        <f t="shared" si="1"/>
        <v/>
      </c>
      <c r="AX56" s="142" t="str">
        <f t="shared" si="0"/>
        <v/>
      </c>
    </row>
    <row r="57" spans="3:50">
      <c r="C57" s="1" t="s">
        <v>1079</v>
      </c>
      <c r="D57" s="1" t="s">
        <v>1082</v>
      </c>
      <c r="E57" s="1">
        <v>1558</v>
      </c>
      <c r="F57" s="1">
        <v>19311.64</v>
      </c>
      <c r="G57" s="1">
        <v>19311.64</v>
      </c>
      <c r="H57" s="1">
        <v>362</v>
      </c>
      <c r="I57" s="53">
        <v>6991</v>
      </c>
      <c r="J57" s="1">
        <v>100</v>
      </c>
      <c r="L57" s="53">
        <v>6991</v>
      </c>
      <c r="V57" s="53">
        <v>0</v>
      </c>
      <c r="W57" s="53">
        <v>90</v>
      </c>
      <c r="X57" s="53">
        <v>10</v>
      </c>
      <c r="Y57" s="53">
        <v>0</v>
      </c>
      <c r="AH57" s="54">
        <v>0</v>
      </c>
      <c r="AI57" s="54">
        <v>0</v>
      </c>
      <c r="AJ57" s="54">
        <v>0</v>
      </c>
      <c r="AK57" s="1">
        <v>0</v>
      </c>
      <c r="AT57" s="1">
        <v>0</v>
      </c>
      <c r="AU57" s="1">
        <v>0</v>
      </c>
      <c r="AV57" s="1">
        <v>0</v>
      </c>
      <c r="AW57" s="142" t="str">
        <f t="shared" si="1"/>
        <v/>
      </c>
      <c r="AX57" s="142" t="str">
        <f t="shared" si="0"/>
        <v/>
      </c>
    </row>
    <row r="58" spans="3:50">
      <c r="C58" s="1" t="s">
        <v>1079</v>
      </c>
      <c r="D58" s="1" t="s">
        <v>1038</v>
      </c>
      <c r="E58" s="1">
        <v>1245</v>
      </c>
      <c r="F58" s="1">
        <v>14361.89</v>
      </c>
      <c r="G58" s="1">
        <v>13910.64</v>
      </c>
      <c r="H58" s="1">
        <v>362</v>
      </c>
      <c r="I58" s="53">
        <v>5036</v>
      </c>
      <c r="J58" s="1">
        <v>100</v>
      </c>
      <c r="L58" s="53">
        <v>5036</v>
      </c>
      <c r="V58" s="53">
        <v>0</v>
      </c>
      <c r="W58" s="53">
        <v>90</v>
      </c>
      <c r="X58" s="53">
        <v>10</v>
      </c>
      <c r="Y58" s="53">
        <v>0</v>
      </c>
      <c r="AH58" s="54">
        <v>0</v>
      </c>
      <c r="AI58" s="54">
        <v>0</v>
      </c>
      <c r="AJ58" s="54">
        <v>0</v>
      </c>
      <c r="AK58" s="1">
        <v>0</v>
      </c>
      <c r="AT58" s="1">
        <v>0</v>
      </c>
      <c r="AU58" s="1">
        <v>0</v>
      </c>
      <c r="AV58" s="1">
        <v>0</v>
      </c>
      <c r="AW58" s="142" t="str">
        <f t="shared" si="1"/>
        <v/>
      </c>
      <c r="AX58" s="142" t="str">
        <f t="shared" si="0"/>
        <v/>
      </c>
    </row>
    <row r="59" spans="3:50">
      <c r="C59" s="1" t="s">
        <v>1079</v>
      </c>
      <c r="D59" s="1" t="s">
        <v>1083</v>
      </c>
      <c r="E59" s="1">
        <v>1393</v>
      </c>
      <c r="F59" s="1">
        <v>18345.57</v>
      </c>
      <c r="G59" s="1">
        <v>18341.57</v>
      </c>
      <c r="H59" s="1">
        <v>362</v>
      </c>
      <c r="I59" s="53">
        <v>6640</v>
      </c>
      <c r="J59" s="1">
        <v>100</v>
      </c>
      <c r="L59" s="53">
        <v>6640</v>
      </c>
      <c r="V59" s="53">
        <v>0</v>
      </c>
      <c r="W59" s="53">
        <v>90</v>
      </c>
      <c r="X59" s="53">
        <v>10</v>
      </c>
      <c r="Y59" s="53">
        <v>0</v>
      </c>
      <c r="AH59" s="54">
        <v>0</v>
      </c>
      <c r="AI59" s="54">
        <v>0</v>
      </c>
      <c r="AJ59" s="54">
        <v>0</v>
      </c>
      <c r="AK59" s="1">
        <v>0</v>
      </c>
      <c r="AT59" s="1">
        <v>0</v>
      </c>
      <c r="AU59" s="1">
        <v>0</v>
      </c>
      <c r="AV59" s="1">
        <v>0</v>
      </c>
      <c r="AW59" s="142" t="str">
        <f t="shared" si="1"/>
        <v/>
      </c>
      <c r="AX59" s="142" t="str">
        <f t="shared" si="0"/>
        <v/>
      </c>
    </row>
    <row r="60" spans="3:50">
      <c r="C60" s="1" t="s">
        <v>1079</v>
      </c>
      <c r="D60" s="1" t="s">
        <v>1084</v>
      </c>
      <c r="E60" s="1">
        <v>972</v>
      </c>
      <c r="F60" s="1">
        <v>8413.5400000000009</v>
      </c>
      <c r="G60" s="1">
        <v>8413.5400000000009</v>
      </c>
      <c r="H60" s="1">
        <v>362</v>
      </c>
      <c r="I60" s="53">
        <v>3046</v>
      </c>
      <c r="J60" s="1">
        <v>100</v>
      </c>
      <c r="L60" s="53">
        <v>3046</v>
      </c>
      <c r="V60" s="53">
        <v>0</v>
      </c>
      <c r="W60" s="53">
        <v>90</v>
      </c>
      <c r="X60" s="53">
        <v>10</v>
      </c>
      <c r="Y60" s="53">
        <v>0</v>
      </c>
      <c r="AH60" s="54">
        <v>0</v>
      </c>
      <c r="AI60" s="54">
        <v>0</v>
      </c>
      <c r="AJ60" s="54">
        <v>0</v>
      </c>
      <c r="AK60" s="1">
        <v>0</v>
      </c>
      <c r="AT60" s="1">
        <v>0</v>
      </c>
      <c r="AU60" s="1">
        <v>0</v>
      </c>
      <c r="AV60" s="1">
        <v>0</v>
      </c>
      <c r="AW60" s="142" t="str">
        <f t="shared" si="1"/>
        <v/>
      </c>
      <c r="AX60" s="142" t="str">
        <f t="shared" si="0"/>
        <v/>
      </c>
    </row>
    <row r="61" spans="3:50">
      <c r="C61" s="1" t="s">
        <v>1079</v>
      </c>
      <c r="D61" s="1" t="s">
        <v>1085</v>
      </c>
      <c r="E61" s="1">
        <v>1060</v>
      </c>
      <c r="F61" s="1">
        <v>12629.24</v>
      </c>
      <c r="G61" s="1">
        <v>12629.24</v>
      </c>
      <c r="H61" s="1">
        <v>362</v>
      </c>
      <c r="I61" s="53">
        <v>4572</v>
      </c>
      <c r="J61" s="1">
        <v>100</v>
      </c>
      <c r="L61" s="53">
        <v>4572</v>
      </c>
      <c r="V61" s="53">
        <v>0</v>
      </c>
      <c r="W61" s="53">
        <v>90</v>
      </c>
      <c r="X61" s="53">
        <v>10</v>
      </c>
      <c r="Y61" s="53">
        <v>0</v>
      </c>
      <c r="AH61" s="54">
        <v>0</v>
      </c>
      <c r="AI61" s="54">
        <v>0</v>
      </c>
      <c r="AJ61" s="54">
        <v>0</v>
      </c>
      <c r="AK61" s="1">
        <v>0</v>
      </c>
      <c r="AT61" s="1">
        <v>0</v>
      </c>
      <c r="AU61" s="1">
        <v>0</v>
      </c>
      <c r="AV61" s="1">
        <v>0</v>
      </c>
      <c r="AW61" s="142" t="str">
        <f t="shared" si="1"/>
        <v/>
      </c>
      <c r="AX61" s="142" t="str">
        <f t="shared" si="0"/>
        <v/>
      </c>
    </row>
    <row r="62" spans="3:50">
      <c r="C62" s="1" t="s">
        <v>1086</v>
      </c>
      <c r="E62" s="1">
        <v>3881</v>
      </c>
      <c r="F62" s="1">
        <v>36429</v>
      </c>
      <c r="G62" s="1">
        <v>27136</v>
      </c>
      <c r="H62" s="1">
        <v>315</v>
      </c>
      <c r="I62" s="53">
        <v>11479</v>
      </c>
      <c r="J62" s="1">
        <v>100</v>
      </c>
      <c r="K62" s="1">
        <v>0</v>
      </c>
      <c r="L62" s="53">
        <v>15338.61692515036</v>
      </c>
      <c r="M62" s="53" t="s">
        <v>1032</v>
      </c>
      <c r="N62" s="53" t="s">
        <v>1032</v>
      </c>
      <c r="O62" s="53" t="s">
        <v>1032</v>
      </c>
      <c r="P62" s="53" t="s">
        <v>1032</v>
      </c>
      <c r="Q62" s="53" t="s">
        <v>1032</v>
      </c>
      <c r="R62" s="53" t="s">
        <v>1032</v>
      </c>
      <c r="S62" s="53" t="s">
        <v>1032</v>
      </c>
      <c r="T62" s="53" t="s">
        <v>1032</v>
      </c>
      <c r="U62" s="53" t="s">
        <v>1032</v>
      </c>
      <c r="V62" s="53">
        <v>0.6</v>
      </c>
      <c r="W62" s="53">
        <v>81.599999999999994</v>
      </c>
      <c r="X62" s="53">
        <v>17.8</v>
      </c>
      <c r="Y62" s="53">
        <v>0</v>
      </c>
      <c r="Z62" s="53" t="s">
        <v>1032</v>
      </c>
      <c r="AA62" s="53" t="s">
        <v>1032</v>
      </c>
      <c r="AB62" s="53" t="s">
        <v>1032</v>
      </c>
      <c r="AC62" s="54" t="s">
        <v>1032</v>
      </c>
      <c r="AD62" s="54" t="s">
        <v>1032</v>
      </c>
      <c r="AE62" s="54" t="s">
        <v>1032</v>
      </c>
      <c r="AF62" s="54" t="s">
        <v>1032</v>
      </c>
      <c r="AG62" s="54" t="s">
        <v>1032</v>
      </c>
      <c r="AH62" s="54">
        <v>0.6</v>
      </c>
      <c r="AI62" s="54">
        <v>81.599999999999994</v>
      </c>
      <c r="AJ62" s="54">
        <v>17.8</v>
      </c>
      <c r="AK62" s="1">
        <v>0</v>
      </c>
      <c r="AL62" s="1" t="s">
        <v>1032</v>
      </c>
      <c r="AM62" s="1" t="s">
        <v>1032</v>
      </c>
      <c r="AN62" s="1" t="s">
        <v>1032</v>
      </c>
      <c r="AO62" s="1" t="s">
        <v>1032</v>
      </c>
      <c r="AP62" s="1" t="s">
        <v>1032</v>
      </c>
      <c r="AQ62" s="1" t="s">
        <v>1032</v>
      </c>
      <c r="AR62" s="1" t="s">
        <v>1032</v>
      </c>
      <c r="AS62" s="1" t="s">
        <v>1032</v>
      </c>
      <c r="AT62" s="1">
        <v>0.2</v>
      </c>
      <c r="AU62" s="1">
        <v>81.599999999999994</v>
      </c>
      <c r="AV62" s="1">
        <v>18.2</v>
      </c>
      <c r="AW62" s="142" t="str">
        <f t="shared" si="1"/>
        <v/>
      </c>
      <c r="AX62" s="142" t="str">
        <f t="shared" si="0"/>
        <v/>
      </c>
    </row>
    <row r="63" spans="3:50">
      <c r="C63" s="1" t="s">
        <v>1087</v>
      </c>
      <c r="D63" s="1" t="s">
        <v>1088</v>
      </c>
      <c r="E63" s="1">
        <v>553</v>
      </c>
      <c r="F63" s="1">
        <v>6540</v>
      </c>
      <c r="G63" s="1">
        <v>5122</v>
      </c>
      <c r="H63" s="1">
        <v>409.9960952752831</v>
      </c>
      <c r="I63" s="53">
        <v>2100</v>
      </c>
      <c r="J63" s="1">
        <v>100</v>
      </c>
      <c r="L63" s="53">
        <v>2681.3744631003515</v>
      </c>
      <c r="V63" s="53">
        <v>1</v>
      </c>
      <c r="W63" s="53">
        <v>91</v>
      </c>
      <c r="X63" s="53">
        <v>8</v>
      </c>
      <c r="Y63" s="53">
        <v>0</v>
      </c>
      <c r="AH63" s="54">
        <v>1</v>
      </c>
      <c r="AI63" s="54">
        <v>91</v>
      </c>
      <c r="AJ63" s="54">
        <v>8</v>
      </c>
      <c r="AK63" s="1">
        <v>0</v>
      </c>
      <c r="AT63" s="1">
        <v>1</v>
      </c>
      <c r="AU63" s="1">
        <v>91</v>
      </c>
      <c r="AV63" s="1">
        <v>8</v>
      </c>
      <c r="AW63" s="142" t="str">
        <f t="shared" si="1"/>
        <v/>
      </c>
      <c r="AX63" s="142" t="str">
        <f t="shared" si="0"/>
        <v/>
      </c>
    </row>
    <row r="64" spans="3:50">
      <c r="C64" s="1" t="s">
        <v>1087</v>
      </c>
      <c r="D64" s="1" t="s">
        <v>1089</v>
      </c>
      <c r="E64" s="1">
        <v>807</v>
      </c>
      <c r="F64" s="1">
        <v>7151</v>
      </c>
      <c r="G64" s="1">
        <v>6349</v>
      </c>
      <c r="H64" s="1">
        <v>420.06615214994486</v>
      </c>
      <c r="I64" s="53">
        <v>2667</v>
      </c>
      <c r="J64" s="1">
        <v>100</v>
      </c>
      <c r="L64" s="53">
        <v>3003.8930540242559</v>
      </c>
      <c r="V64" s="53">
        <v>1</v>
      </c>
      <c r="W64" s="53">
        <v>94</v>
      </c>
      <c r="X64" s="53">
        <v>5</v>
      </c>
      <c r="Y64" s="53">
        <v>0</v>
      </c>
      <c r="AH64" s="54">
        <v>1</v>
      </c>
      <c r="AI64" s="54">
        <v>94</v>
      </c>
      <c r="AJ64" s="54">
        <v>5</v>
      </c>
      <c r="AK64" s="1">
        <v>0</v>
      </c>
      <c r="AT64" s="1">
        <v>0</v>
      </c>
      <c r="AU64" s="1">
        <v>94</v>
      </c>
      <c r="AV64" s="1">
        <v>6</v>
      </c>
      <c r="AW64" s="142" t="str">
        <f t="shared" si="1"/>
        <v/>
      </c>
      <c r="AX64" s="142" t="str">
        <f t="shared" si="0"/>
        <v/>
      </c>
    </row>
    <row r="65" spans="3:50">
      <c r="C65" s="1" t="s">
        <v>1087</v>
      </c>
      <c r="D65" s="1" t="s">
        <v>1090</v>
      </c>
      <c r="E65" s="1">
        <v>642</v>
      </c>
      <c r="F65" s="1">
        <v>5715</v>
      </c>
      <c r="G65" s="1">
        <v>4917</v>
      </c>
      <c r="H65" s="1">
        <v>450.07118161480577</v>
      </c>
      <c r="I65" s="53">
        <v>2213</v>
      </c>
      <c r="J65" s="1">
        <v>100</v>
      </c>
      <c r="L65" s="53">
        <v>2572.156802928615</v>
      </c>
      <c r="V65" s="53">
        <v>1</v>
      </c>
      <c r="W65" s="53">
        <v>76</v>
      </c>
      <c r="X65" s="53">
        <v>23</v>
      </c>
      <c r="Y65" s="53">
        <v>0</v>
      </c>
      <c r="AH65" s="54">
        <v>1</v>
      </c>
      <c r="AI65" s="54">
        <v>76</v>
      </c>
      <c r="AJ65" s="54">
        <v>23</v>
      </c>
      <c r="AK65" s="1">
        <v>0</v>
      </c>
      <c r="AT65" s="1">
        <v>0</v>
      </c>
      <c r="AU65" s="1">
        <v>76</v>
      </c>
      <c r="AV65" s="1">
        <v>24</v>
      </c>
      <c r="AW65" s="142" t="str">
        <f t="shared" si="1"/>
        <v/>
      </c>
      <c r="AX65" s="142" t="str">
        <f t="shared" si="0"/>
        <v/>
      </c>
    </row>
    <row r="66" spans="3:50">
      <c r="C66" s="1" t="s">
        <v>1087</v>
      </c>
      <c r="D66" s="1" t="s">
        <v>1091</v>
      </c>
      <c r="E66" s="1">
        <v>1237</v>
      </c>
      <c r="F66" s="1">
        <v>11923</v>
      </c>
      <c r="G66" s="1">
        <v>6122</v>
      </c>
      <c r="H66" s="1">
        <v>409.99673309376021</v>
      </c>
      <c r="I66" s="53">
        <v>2510</v>
      </c>
      <c r="J66" s="1">
        <v>100</v>
      </c>
      <c r="L66" s="53">
        <v>4888.3910486769037</v>
      </c>
      <c r="V66" s="53">
        <v>0</v>
      </c>
      <c r="W66" s="53">
        <v>78</v>
      </c>
      <c r="X66" s="53">
        <v>22</v>
      </c>
      <c r="Y66" s="53">
        <v>0</v>
      </c>
      <c r="AH66" s="54">
        <v>0</v>
      </c>
      <c r="AI66" s="54">
        <v>78</v>
      </c>
      <c r="AJ66" s="54">
        <v>22</v>
      </c>
      <c r="AK66" s="1">
        <v>0</v>
      </c>
      <c r="AT66" s="1">
        <v>0</v>
      </c>
      <c r="AU66" s="1">
        <v>78</v>
      </c>
      <c r="AV66" s="1">
        <v>22</v>
      </c>
      <c r="AW66" s="142" t="str">
        <f t="shared" si="1"/>
        <v/>
      </c>
      <c r="AX66" s="142" t="str">
        <f t="shared" si="0"/>
        <v/>
      </c>
    </row>
    <row r="67" spans="3:50">
      <c r="C67" s="1" t="s">
        <v>1087</v>
      </c>
      <c r="D67" s="1" t="s">
        <v>1092</v>
      </c>
      <c r="E67" s="1">
        <v>642</v>
      </c>
      <c r="F67" s="1">
        <v>5100</v>
      </c>
      <c r="G67" s="1">
        <v>4626</v>
      </c>
      <c r="H67" s="1">
        <v>429.96108949416345</v>
      </c>
      <c r="I67" s="53">
        <v>1989</v>
      </c>
      <c r="J67" s="1">
        <v>100</v>
      </c>
      <c r="L67" s="53">
        <v>2192.8015564202337</v>
      </c>
      <c r="V67" s="53">
        <v>0</v>
      </c>
      <c r="W67" s="53">
        <v>69</v>
      </c>
      <c r="X67" s="53">
        <v>31</v>
      </c>
      <c r="Y67" s="53">
        <v>0</v>
      </c>
      <c r="AH67" s="54">
        <v>0</v>
      </c>
      <c r="AI67" s="54">
        <v>69</v>
      </c>
      <c r="AJ67" s="54">
        <v>31</v>
      </c>
      <c r="AK67" s="1">
        <v>0</v>
      </c>
      <c r="AT67" s="1">
        <v>0</v>
      </c>
      <c r="AU67" s="1">
        <v>69</v>
      </c>
      <c r="AV67" s="1">
        <v>31</v>
      </c>
      <c r="AW67" s="142" t="str">
        <f t="shared" si="1"/>
        <v/>
      </c>
      <c r="AX67" s="142" t="str">
        <f t="shared" si="0"/>
        <v/>
      </c>
    </row>
    <row r="68" spans="3:50">
      <c r="C68" s="1" t="s">
        <v>1093</v>
      </c>
      <c r="E68" s="1">
        <v>11045</v>
      </c>
      <c r="F68" s="1">
        <v>218994</v>
      </c>
      <c r="G68" s="1">
        <v>163469.5</v>
      </c>
      <c r="H68" s="1">
        <v>299</v>
      </c>
      <c r="I68" s="53">
        <v>65441</v>
      </c>
      <c r="J68" s="1">
        <v>94.444444444444443</v>
      </c>
      <c r="K68" s="1">
        <v>5.5555555555555571</v>
      </c>
      <c r="L68" s="53">
        <v>65441</v>
      </c>
      <c r="M68" s="53" t="s">
        <v>1032</v>
      </c>
      <c r="N68" s="53" t="s">
        <v>1032</v>
      </c>
      <c r="O68" s="53" t="s">
        <v>1032</v>
      </c>
      <c r="P68" s="53" t="s">
        <v>1032</v>
      </c>
      <c r="Q68" s="53" t="s">
        <v>1032</v>
      </c>
      <c r="R68" s="53" t="s">
        <v>1032</v>
      </c>
      <c r="S68" s="53" t="s">
        <v>1032</v>
      </c>
      <c r="T68" s="53" t="s">
        <v>1032</v>
      </c>
      <c r="U68" s="53" t="s">
        <v>1032</v>
      </c>
      <c r="V68" s="53">
        <v>9.4444444444444446</v>
      </c>
      <c r="W68" s="53">
        <v>91.111111111111114</v>
      </c>
      <c r="X68" s="53">
        <v>0</v>
      </c>
      <c r="Y68" s="53">
        <v>0</v>
      </c>
      <c r="Z68" s="53" t="s">
        <v>1032</v>
      </c>
      <c r="AA68" s="53" t="s">
        <v>1032</v>
      </c>
      <c r="AB68" s="53" t="s">
        <v>1032</v>
      </c>
      <c r="AC68" s="54" t="s">
        <v>1032</v>
      </c>
      <c r="AD68" s="54" t="s">
        <v>1032</v>
      </c>
      <c r="AE68" s="54" t="s">
        <v>1032</v>
      </c>
      <c r="AF68" s="54" t="s">
        <v>1032</v>
      </c>
      <c r="AG68" s="54" t="s">
        <v>1032</v>
      </c>
      <c r="AH68" s="54">
        <v>9.4444444444444446</v>
      </c>
      <c r="AI68" s="54">
        <v>91.111111111111114</v>
      </c>
      <c r="AJ68" s="54">
        <v>0</v>
      </c>
      <c r="AK68" s="1">
        <v>0</v>
      </c>
      <c r="AL68" s="1" t="s">
        <v>1032</v>
      </c>
      <c r="AM68" s="1" t="s">
        <v>1032</v>
      </c>
      <c r="AN68" s="1" t="s">
        <v>1032</v>
      </c>
      <c r="AO68" s="1" t="s">
        <v>1032</v>
      </c>
      <c r="AP68" s="1" t="s">
        <v>1032</v>
      </c>
      <c r="AQ68" s="1" t="s">
        <v>1032</v>
      </c>
      <c r="AR68" s="1" t="s">
        <v>1032</v>
      </c>
      <c r="AS68" s="1" t="s">
        <v>1032</v>
      </c>
      <c r="AT68" s="1">
        <v>9.4444444444444446</v>
      </c>
      <c r="AU68" s="1">
        <v>91.111111111111114</v>
      </c>
      <c r="AV68" s="1">
        <v>0</v>
      </c>
      <c r="AW68" s="142" t="str">
        <f t="shared" si="1"/>
        <v/>
      </c>
      <c r="AX68" s="142" t="str">
        <f t="shared" si="0"/>
        <v/>
      </c>
    </row>
    <row r="69" spans="3:50">
      <c r="C69" s="1" t="s">
        <v>1094</v>
      </c>
      <c r="D69" s="1" t="s">
        <v>1094</v>
      </c>
      <c r="E69" s="1">
        <v>779</v>
      </c>
      <c r="F69" s="1">
        <v>11297</v>
      </c>
      <c r="G69" s="1">
        <v>10667</v>
      </c>
      <c r="H69" s="1">
        <v>376</v>
      </c>
      <c r="I69" s="53">
        <v>4011</v>
      </c>
      <c r="J69" s="1">
        <v>90</v>
      </c>
      <c r="K69" s="1">
        <v>10</v>
      </c>
      <c r="L69" s="53">
        <v>4011</v>
      </c>
      <c r="V69" s="53">
        <v>20</v>
      </c>
      <c r="W69" s="53">
        <v>80</v>
      </c>
      <c r="X69" s="53">
        <v>0</v>
      </c>
      <c r="Y69" s="53">
        <v>0</v>
      </c>
      <c r="AH69" s="54">
        <v>20</v>
      </c>
      <c r="AI69" s="54">
        <v>80</v>
      </c>
      <c r="AJ69" s="54">
        <v>0</v>
      </c>
      <c r="AK69" s="1">
        <v>0</v>
      </c>
      <c r="AT69" s="1">
        <v>20</v>
      </c>
      <c r="AU69" s="1">
        <v>80</v>
      </c>
      <c r="AV69" s="1">
        <v>0</v>
      </c>
      <c r="AW69" s="142" t="str">
        <f t="shared" si="1"/>
        <v/>
      </c>
      <c r="AX69" s="142" t="str">
        <f t="shared" si="0"/>
        <v/>
      </c>
    </row>
    <row r="70" spans="3:50">
      <c r="C70" s="1" t="s">
        <v>1094</v>
      </c>
      <c r="D70" s="1" t="s">
        <v>1095</v>
      </c>
      <c r="E70" s="1">
        <v>234</v>
      </c>
      <c r="F70" s="1">
        <v>39605</v>
      </c>
      <c r="G70" s="1">
        <v>29890</v>
      </c>
      <c r="H70" s="1">
        <v>365</v>
      </c>
      <c r="I70" s="53">
        <v>10910</v>
      </c>
      <c r="J70" s="1">
        <v>100</v>
      </c>
      <c r="K70" s="1">
        <v>0</v>
      </c>
      <c r="L70" s="53">
        <v>10910</v>
      </c>
      <c r="V70" s="53">
        <v>0</v>
      </c>
      <c r="W70" s="53">
        <v>100</v>
      </c>
      <c r="X70" s="53">
        <v>0</v>
      </c>
      <c r="Y70" s="53">
        <v>0</v>
      </c>
      <c r="AH70" s="54">
        <v>0</v>
      </c>
      <c r="AI70" s="54">
        <v>100</v>
      </c>
      <c r="AJ70" s="54">
        <v>0</v>
      </c>
      <c r="AK70" s="1">
        <v>0</v>
      </c>
      <c r="AT70" s="1">
        <v>0</v>
      </c>
      <c r="AU70" s="1">
        <v>100</v>
      </c>
      <c r="AV70" s="1">
        <v>0</v>
      </c>
      <c r="AW70" s="142" t="str">
        <f t="shared" si="1"/>
        <v/>
      </c>
      <c r="AX70" s="142" t="str">
        <f t="shared" si="0"/>
        <v/>
      </c>
    </row>
    <row r="71" spans="3:50">
      <c r="C71" s="1" t="s">
        <v>1094</v>
      </c>
      <c r="D71" s="1" t="s">
        <v>1096</v>
      </c>
      <c r="E71" s="1">
        <v>2289</v>
      </c>
      <c r="F71" s="1">
        <v>43853</v>
      </c>
      <c r="G71" s="1">
        <v>19192</v>
      </c>
      <c r="H71" s="1">
        <v>365</v>
      </c>
      <c r="I71" s="53">
        <v>7005</v>
      </c>
      <c r="J71" s="1">
        <v>100</v>
      </c>
      <c r="K71" s="1">
        <v>0</v>
      </c>
      <c r="L71" s="53">
        <v>7005</v>
      </c>
      <c r="V71" s="53">
        <v>0</v>
      </c>
      <c r="W71" s="53">
        <v>100</v>
      </c>
      <c r="X71" s="53">
        <v>0</v>
      </c>
      <c r="Y71" s="53">
        <v>0</v>
      </c>
      <c r="AH71" s="54">
        <v>0</v>
      </c>
      <c r="AI71" s="54">
        <v>100</v>
      </c>
      <c r="AJ71" s="54">
        <v>0</v>
      </c>
      <c r="AK71" s="1">
        <v>0</v>
      </c>
      <c r="AT71" s="1">
        <v>0</v>
      </c>
      <c r="AU71" s="1">
        <v>100</v>
      </c>
      <c r="AV71" s="1">
        <v>0</v>
      </c>
      <c r="AW71" s="142" t="str">
        <f t="shared" si="1"/>
        <v/>
      </c>
      <c r="AX71" s="142" t="str">
        <f t="shared" si="0"/>
        <v/>
      </c>
    </row>
    <row r="72" spans="3:50">
      <c r="C72" s="1" t="s">
        <v>1094</v>
      </c>
      <c r="D72" s="1" t="s">
        <v>1097</v>
      </c>
      <c r="E72" s="1">
        <v>1209</v>
      </c>
      <c r="F72" s="1">
        <v>17963</v>
      </c>
      <c r="G72" s="1">
        <v>9942</v>
      </c>
      <c r="H72" s="1">
        <v>370</v>
      </c>
      <c r="I72" s="53">
        <v>3679</v>
      </c>
      <c r="J72" s="1">
        <v>100</v>
      </c>
      <c r="K72" s="1">
        <v>0</v>
      </c>
      <c r="L72" s="53">
        <v>3679</v>
      </c>
      <c r="V72" s="53">
        <v>0</v>
      </c>
      <c r="W72" s="53">
        <v>100</v>
      </c>
      <c r="X72" s="53">
        <v>0</v>
      </c>
      <c r="Y72" s="53">
        <v>0</v>
      </c>
      <c r="AH72" s="54">
        <v>0</v>
      </c>
      <c r="AI72" s="54">
        <v>100</v>
      </c>
      <c r="AJ72" s="54">
        <v>0</v>
      </c>
      <c r="AK72" s="1">
        <v>0</v>
      </c>
      <c r="AT72" s="1">
        <v>0</v>
      </c>
      <c r="AU72" s="1">
        <v>100</v>
      </c>
      <c r="AV72" s="1">
        <v>0</v>
      </c>
      <c r="AW72" s="142" t="str">
        <f t="shared" ref="AW72:AW135" si="2">IF(SUM($E72:$AV72)&lt;&gt;0,IFERROR(IFERROR(INDEX(pname,MATCH($B72,pid_fao,0),1),INDEX(pname,MATCH($B72,pid_th,0),1)),""),"")</f>
        <v/>
      </c>
      <c r="AX72" s="142" t="str">
        <f t="shared" ref="AX72:AX135" si="3">IF(SUM($E72:$AV72)&lt;&gt;0,IFERROR(IFERROR(INDEX(pname,MATCH($B72,pid_fao,0),5),INDEX(pname,MATCH($B72,pid_th,0),5)),""),"")</f>
        <v/>
      </c>
    </row>
    <row r="73" spans="3:50">
      <c r="C73" s="1" t="s">
        <v>1094</v>
      </c>
      <c r="D73" s="1" t="s">
        <v>1098</v>
      </c>
      <c r="E73" s="1">
        <v>770</v>
      </c>
      <c r="F73" s="1">
        <v>12681</v>
      </c>
      <c r="G73" s="1">
        <v>11992.75</v>
      </c>
      <c r="H73" s="1">
        <v>397</v>
      </c>
      <c r="I73" s="53">
        <v>4761</v>
      </c>
      <c r="J73" s="1">
        <v>90</v>
      </c>
      <c r="K73" s="1">
        <v>10</v>
      </c>
      <c r="L73" s="53">
        <v>4761</v>
      </c>
      <c r="V73" s="53">
        <v>20</v>
      </c>
      <c r="W73" s="53">
        <v>80</v>
      </c>
      <c r="X73" s="53">
        <v>0</v>
      </c>
      <c r="Y73" s="53">
        <v>0</v>
      </c>
      <c r="AH73" s="54">
        <v>20</v>
      </c>
      <c r="AI73" s="54">
        <v>80</v>
      </c>
      <c r="AJ73" s="54">
        <v>0</v>
      </c>
      <c r="AK73" s="1">
        <v>0</v>
      </c>
      <c r="AT73" s="1">
        <v>20</v>
      </c>
      <c r="AU73" s="1">
        <v>80</v>
      </c>
      <c r="AV73" s="1">
        <v>0</v>
      </c>
      <c r="AW73" s="142" t="str">
        <f t="shared" si="2"/>
        <v/>
      </c>
      <c r="AX73" s="142" t="str">
        <f t="shared" si="3"/>
        <v/>
      </c>
    </row>
    <row r="74" spans="3:50">
      <c r="C74" s="1" t="s">
        <v>1094</v>
      </c>
      <c r="D74" s="1" t="s">
        <v>1099</v>
      </c>
      <c r="E74" s="1">
        <v>1405</v>
      </c>
      <c r="F74" s="1">
        <v>23476</v>
      </c>
      <c r="G74" s="1">
        <v>17234</v>
      </c>
      <c r="H74" s="1">
        <v>370</v>
      </c>
      <c r="I74" s="53">
        <v>6377</v>
      </c>
      <c r="J74" s="1">
        <v>90</v>
      </c>
      <c r="K74" s="1">
        <v>10</v>
      </c>
      <c r="L74" s="53">
        <v>6377</v>
      </c>
      <c r="V74" s="53">
        <v>0</v>
      </c>
      <c r="W74" s="53">
        <v>100</v>
      </c>
      <c r="X74" s="53">
        <v>0</v>
      </c>
      <c r="Y74" s="53">
        <v>0</v>
      </c>
      <c r="AH74" s="54">
        <v>0</v>
      </c>
      <c r="AI74" s="54">
        <v>100</v>
      </c>
      <c r="AJ74" s="54">
        <v>0</v>
      </c>
      <c r="AK74" s="1">
        <v>0</v>
      </c>
      <c r="AT74" s="1">
        <v>0</v>
      </c>
      <c r="AU74" s="1">
        <v>100</v>
      </c>
      <c r="AV74" s="1">
        <v>0</v>
      </c>
      <c r="AW74" s="142" t="str">
        <f t="shared" si="2"/>
        <v/>
      </c>
      <c r="AX74" s="142" t="str">
        <f t="shared" si="3"/>
        <v/>
      </c>
    </row>
    <row r="75" spans="3:50">
      <c r="C75" s="1" t="s">
        <v>1094</v>
      </c>
      <c r="D75" s="1" t="s">
        <v>1100</v>
      </c>
      <c r="E75" s="1">
        <v>2452</v>
      </c>
      <c r="F75" s="1">
        <v>34700</v>
      </c>
      <c r="G75" s="1">
        <v>34078.75</v>
      </c>
      <c r="H75" s="1">
        <v>450</v>
      </c>
      <c r="I75" s="53">
        <v>15335</v>
      </c>
      <c r="J75" s="1">
        <v>90</v>
      </c>
      <c r="K75" s="1">
        <v>10</v>
      </c>
      <c r="L75" s="53">
        <v>15335</v>
      </c>
      <c r="V75" s="53">
        <v>25</v>
      </c>
      <c r="W75" s="53">
        <v>80</v>
      </c>
      <c r="X75" s="53">
        <v>0</v>
      </c>
      <c r="Y75" s="53">
        <v>0</v>
      </c>
      <c r="AH75" s="54">
        <v>25</v>
      </c>
      <c r="AI75" s="54">
        <v>80</v>
      </c>
      <c r="AJ75" s="54">
        <v>0</v>
      </c>
      <c r="AK75" s="1">
        <v>0</v>
      </c>
      <c r="AT75" s="1">
        <v>25</v>
      </c>
      <c r="AU75" s="1">
        <v>80</v>
      </c>
      <c r="AV75" s="1">
        <v>0</v>
      </c>
      <c r="AW75" s="142" t="str">
        <f t="shared" si="2"/>
        <v/>
      </c>
      <c r="AX75" s="142" t="str">
        <f t="shared" si="3"/>
        <v/>
      </c>
    </row>
    <row r="76" spans="3:50">
      <c r="C76" s="1" t="s">
        <v>1094</v>
      </c>
      <c r="D76" s="1" t="s">
        <v>1101</v>
      </c>
      <c r="E76" s="1">
        <v>625</v>
      </c>
      <c r="F76" s="1">
        <v>11365</v>
      </c>
      <c r="G76" s="1">
        <v>3887</v>
      </c>
      <c r="H76" s="1">
        <v>360</v>
      </c>
      <c r="I76" s="53">
        <v>1399</v>
      </c>
      <c r="J76" s="1">
        <v>100</v>
      </c>
      <c r="K76" s="1">
        <v>0</v>
      </c>
      <c r="L76" s="53">
        <v>1399</v>
      </c>
      <c r="V76" s="53">
        <v>0</v>
      </c>
      <c r="W76" s="53">
        <v>100</v>
      </c>
      <c r="X76" s="53">
        <v>0</v>
      </c>
      <c r="Y76" s="53">
        <v>0</v>
      </c>
      <c r="AH76" s="54">
        <v>0</v>
      </c>
      <c r="AI76" s="54">
        <v>100</v>
      </c>
      <c r="AJ76" s="54">
        <v>0</v>
      </c>
      <c r="AK76" s="1">
        <v>0</v>
      </c>
      <c r="AT76" s="1">
        <v>0</v>
      </c>
      <c r="AU76" s="1">
        <v>100</v>
      </c>
      <c r="AV76" s="1">
        <v>0</v>
      </c>
      <c r="AW76" s="142" t="str">
        <f t="shared" si="2"/>
        <v/>
      </c>
      <c r="AX76" s="142" t="str">
        <f t="shared" si="3"/>
        <v/>
      </c>
    </row>
    <row r="77" spans="3:50">
      <c r="C77" s="1" t="s">
        <v>1094</v>
      </c>
      <c r="D77" s="1" t="s">
        <v>1102</v>
      </c>
      <c r="E77" s="1">
        <v>1282</v>
      </c>
      <c r="F77" s="1">
        <v>24054</v>
      </c>
      <c r="G77" s="1">
        <v>26586</v>
      </c>
      <c r="H77" s="1">
        <v>450</v>
      </c>
      <c r="I77" s="53">
        <v>11964</v>
      </c>
      <c r="J77" s="1">
        <v>90</v>
      </c>
      <c r="K77" s="1">
        <v>10</v>
      </c>
      <c r="L77" s="53">
        <v>11964</v>
      </c>
      <c r="V77" s="53">
        <v>20</v>
      </c>
      <c r="W77" s="53">
        <v>80</v>
      </c>
      <c r="X77" s="53">
        <v>0</v>
      </c>
      <c r="Y77" s="53">
        <v>0</v>
      </c>
      <c r="AH77" s="54">
        <v>20</v>
      </c>
      <c r="AI77" s="54">
        <v>80</v>
      </c>
      <c r="AJ77" s="54">
        <v>0</v>
      </c>
      <c r="AK77" s="1">
        <v>0</v>
      </c>
      <c r="AT77" s="1">
        <v>20</v>
      </c>
      <c r="AU77" s="1">
        <v>80</v>
      </c>
      <c r="AV77" s="1">
        <v>0</v>
      </c>
      <c r="AW77" s="142" t="str">
        <f t="shared" si="2"/>
        <v/>
      </c>
      <c r="AX77" s="142" t="str">
        <f t="shared" si="3"/>
        <v/>
      </c>
    </row>
    <row r="78" spans="3:50">
      <c r="C78" s="1" t="s">
        <v>1103</v>
      </c>
      <c r="E78" s="1">
        <v>9285</v>
      </c>
      <c r="F78" s="1">
        <v>104806</v>
      </c>
      <c r="G78" s="1">
        <v>91722</v>
      </c>
      <c r="H78" s="1">
        <v>489</v>
      </c>
      <c r="I78" s="53">
        <v>51236</v>
      </c>
      <c r="J78" s="1">
        <v>100</v>
      </c>
      <c r="K78" s="1">
        <v>0</v>
      </c>
      <c r="L78" s="53">
        <v>51236</v>
      </c>
      <c r="M78" s="53" t="s">
        <v>1032</v>
      </c>
      <c r="N78" s="53" t="s">
        <v>1032</v>
      </c>
      <c r="O78" s="53" t="s">
        <v>1032</v>
      </c>
      <c r="P78" s="53" t="s">
        <v>1032</v>
      </c>
      <c r="Q78" s="53" t="s">
        <v>1032</v>
      </c>
      <c r="R78" s="53" t="s">
        <v>1032</v>
      </c>
      <c r="S78" s="53" t="s">
        <v>1032</v>
      </c>
      <c r="T78" s="53" t="s">
        <v>1032</v>
      </c>
      <c r="U78" s="53" t="s">
        <v>1032</v>
      </c>
      <c r="V78" s="53">
        <v>5</v>
      </c>
      <c r="W78" s="53">
        <v>80</v>
      </c>
      <c r="X78" s="53">
        <v>15</v>
      </c>
      <c r="Y78" s="53">
        <v>0</v>
      </c>
      <c r="Z78" s="53" t="s">
        <v>1032</v>
      </c>
      <c r="AA78" s="53" t="s">
        <v>1032</v>
      </c>
      <c r="AB78" s="53" t="s">
        <v>1032</v>
      </c>
      <c r="AC78" s="54" t="s">
        <v>1032</v>
      </c>
      <c r="AD78" s="54" t="s">
        <v>1032</v>
      </c>
      <c r="AE78" s="54" t="s">
        <v>1032</v>
      </c>
      <c r="AF78" s="54" t="s">
        <v>1032</v>
      </c>
      <c r="AG78" s="54" t="s">
        <v>1032</v>
      </c>
      <c r="AH78" s="54">
        <v>5</v>
      </c>
      <c r="AI78" s="54">
        <v>80</v>
      </c>
      <c r="AJ78" s="54">
        <v>15</v>
      </c>
      <c r="AK78" s="1">
        <v>0</v>
      </c>
      <c r="AL78" s="1" t="s">
        <v>1032</v>
      </c>
      <c r="AM78" s="1" t="s">
        <v>1032</v>
      </c>
      <c r="AN78" s="1" t="s">
        <v>1032</v>
      </c>
      <c r="AO78" s="1" t="s">
        <v>1032</v>
      </c>
      <c r="AP78" s="1" t="s">
        <v>1032</v>
      </c>
      <c r="AQ78" s="1" t="s">
        <v>1032</v>
      </c>
      <c r="AR78" s="1" t="s">
        <v>1032</v>
      </c>
      <c r="AS78" s="1" t="s">
        <v>1032</v>
      </c>
      <c r="AT78" s="1">
        <v>5</v>
      </c>
      <c r="AU78" s="1">
        <v>80</v>
      </c>
      <c r="AV78" s="1">
        <v>15</v>
      </c>
      <c r="AW78" s="142" t="str">
        <f t="shared" si="2"/>
        <v/>
      </c>
      <c r="AX78" s="142" t="str">
        <f t="shared" si="3"/>
        <v/>
      </c>
    </row>
    <row r="79" spans="3:50">
      <c r="C79" s="1" t="s">
        <v>1104</v>
      </c>
      <c r="D79" s="1" t="s">
        <v>1105</v>
      </c>
      <c r="E79" s="1">
        <v>989</v>
      </c>
      <c r="F79" s="1">
        <v>10545</v>
      </c>
      <c r="G79" s="1">
        <v>10017</v>
      </c>
      <c r="H79" s="1">
        <v>580</v>
      </c>
      <c r="I79" s="53">
        <v>5810</v>
      </c>
      <c r="J79" s="1">
        <v>100</v>
      </c>
      <c r="L79" s="53">
        <v>5810</v>
      </c>
      <c r="V79" s="53">
        <v>5</v>
      </c>
      <c r="W79" s="53">
        <v>80</v>
      </c>
      <c r="X79" s="53">
        <v>15</v>
      </c>
      <c r="Y79" s="53">
        <v>0</v>
      </c>
      <c r="AH79" s="54">
        <v>5</v>
      </c>
      <c r="AI79" s="54">
        <v>80</v>
      </c>
      <c r="AJ79" s="54">
        <v>15</v>
      </c>
      <c r="AK79" s="1">
        <v>0</v>
      </c>
      <c r="AT79" s="1">
        <v>5</v>
      </c>
      <c r="AU79" s="1">
        <v>80</v>
      </c>
      <c r="AV79" s="1">
        <v>15</v>
      </c>
      <c r="AW79" s="142" t="str">
        <f t="shared" si="2"/>
        <v/>
      </c>
      <c r="AX79" s="142" t="str">
        <f t="shared" si="3"/>
        <v/>
      </c>
    </row>
    <row r="80" spans="3:50">
      <c r="C80" s="1" t="s">
        <v>1104</v>
      </c>
      <c r="D80" s="1" t="s">
        <v>1104</v>
      </c>
      <c r="E80" s="1">
        <v>868</v>
      </c>
      <c r="F80" s="1">
        <v>8967</v>
      </c>
      <c r="G80" s="1">
        <v>8518</v>
      </c>
      <c r="H80" s="1">
        <v>575</v>
      </c>
      <c r="I80" s="53">
        <v>4898</v>
      </c>
      <c r="J80" s="1">
        <v>100</v>
      </c>
      <c r="L80" s="53">
        <v>4898</v>
      </c>
      <c r="V80" s="53">
        <v>5</v>
      </c>
      <c r="W80" s="53">
        <v>80</v>
      </c>
      <c r="X80" s="53">
        <v>15</v>
      </c>
      <c r="Y80" s="53">
        <v>0</v>
      </c>
      <c r="AH80" s="54">
        <v>5</v>
      </c>
      <c r="AI80" s="54">
        <v>80</v>
      </c>
      <c r="AJ80" s="54">
        <v>15</v>
      </c>
      <c r="AK80" s="1">
        <v>0</v>
      </c>
      <c r="AT80" s="1">
        <v>5</v>
      </c>
      <c r="AU80" s="1">
        <v>80</v>
      </c>
      <c r="AV80" s="1">
        <v>15</v>
      </c>
      <c r="AW80" s="142" t="str">
        <f t="shared" si="2"/>
        <v/>
      </c>
      <c r="AX80" s="142" t="str">
        <f t="shared" si="3"/>
        <v/>
      </c>
    </row>
    <row r="81" spans="3:50">
      <c r="C81" s="1" t="s">
        <v>1104</v>
      </c>
      <c r="D81" s="1" t="s">
        <v>1106</v>
      </c>
      <c r="E81" s="1">
        <v>313</v>
      </c>
      <c r="F81" s="1">
        <v>3004</v>
      </c>
      <c r="G81" s="1">
        <v>2973</v>
      </c>
      <c r="H81" s="1">
        <v>450</v>
      </c>
      <c r="I81" s="53">
        <v>1338</v>
      </c>
      <c r="J81" s="1">
        <v>100</v>
      </c>
      <c r="L81" s="53">
        <v>1338</v>
      </c>
      <c r="V81" s="53">
        <v>5</v>
      </c>
      <c r="W81" s="53">
        <v>80</v>
      </c>
      <c r="X81" s="53">
        <v>15</v>
      </c>
      <c r="Y81" s="53">
        <v>0</v>
      </c>
      <c r="AH81" s="54">
        <v>5</v>
      </c>
      <c r="AI81" s="54">
        <v>80</v>
      </c>
      <c r="AJ81" s="54">
        <v>15</v>
      </c>
      <c r="AK81" s="1">
        <v>0</v>
      </c>
      <c r="AT81" s="1">
        <v>5</v>
      </c>
      <c r="AU81" s="1">
        <v>80</v>
      </c>
      <c r="AV81" s="1">
        <v>15</v>
      </c>
      <c r="AW81" s="142" t="str">
        <f t="shared" si="2"/>
        <v/>
      </c>
      <c r="AX81" s="142" t="str">
        <f t="shared" si="3"/>
        <v/>
      </c>
    </row>
    <row r="82" spans="3:50">
      <c r="C82" s="1" t="s">
        <v>1104</v>
      </c>
      <c r="D82" s="1" t="s">
        <v>1107</v>
      </c>
      <c r="E82" s="1">
        <v>576</v>
      </c>
      <c r="F82" s="1">
        <v>5169</v>
      </c>
      <c r="G82" s="1">
        <v>5117</v>
      </c>
      <c r="H82" s="1">
        <v>450</v>
      </c>
      <c r="I82" s="53">
        <v>2303</v>
      </c>
      <c r="J82" s="1">
        <v>100</v>
      </c>
      <c r="L82" s="53">
        <v>2303</v>
      </c>
      <c r="V82" s="53">
        <v>5</v>
      </c>
      <c r="W82" s="53">
        <v>80</v>
      </c>
      <c r="X82" s="53">
        <v>15</v>
      </c>
      <c r="Y82" s="53">
        <v>0</v>
      </c>
      <c r="AH82" s="54">
        <v>5</v>
      </c>
      <c r="AI82" s="54">
        <v>80</v>
      </c>
      <c r="AJ82" s="54">
        <v>15</v>
      </c>
      <c r="AK82" s="1">
        <v>0</v>
      </c>
      <c r="AT82" s="1">
        <v>5</v>
      </c>
      <c r="AU82" s="1">
        <v>80</v>
      </c>
      <c r="AV82" s="1">
        <v>15</v>
      </c>
      <c r="AW82" s="142" t="str">
        <f t="shared" si="2"/>
        <v/>
      </c>
      <c r="AX82" s="142" t="str">
        <f t="shared" si="3"/>
        <v/>
      </c>
    </row>
    <row r="83" spans="3:50">
      <c r="C83" s="1" t="s">
        <v>1104</v>
      </c>
      <c r="D83" s="1" t="s">
        <v>1108</v>
      </c>
      <c r="E83" s="1">
        <v>1579</v>
      </c>
      <c r="F83" s="1">
        <v>19254</v>
      </c>
      <c r="G83" s="1">
        <v>19254</v>
      </c>
      <c r="H83" s="1">
        <v>680</v>
      </c>
      <c r="I83" s="53">
        <v>13093</v>
      </c>
      <c r="J83" s="1">
        <v>100</v>
      </c>
      <c r="L83" s="53">
        <v>13093</v>
      </c>
      <c r="V83" s="53">
        <v>5</v>
      </c>
      <c r="W83" s="53">
        <v>80</v>
      </c>
      <c r="X83" s="53">
        <v>15</v>
      </c>
      <c r="Y83" s="53">
        <v>0</v>
      </c>
      <c r="AH83" s="54">
        <v>5</v>
      </c>
      <c r="AI83" s="54">
        <v>80</v>
      </c>
      <c r="AJ83" s="54">
        <v>15</v>
      </c>
      <c r="AK83" s="1">
        <v>0</v>
      </c>
      <c r="AT83" s="1">
        <v>5</v>
      </c>
      <c r="AU83" s="1">
        <v>80</v>
      </c>
      <c r="AV83" s="1">
        <v>15</v>
      </c>
      <c r="AW83" s="142" t="str">
        <f t="shared" si="2"/>
        <v/>
      </c>
      <c r="AX83" s="142" t="str">
        <f t="shared" si="3"/>
        <v/>
      </c>
    </row>
    <row r="84" spans="3:50">
      <c r="C84" s="1" t="s">
        <v>1104</v>
      </c>
      <c r="D84" s="1" t="s">
        <v>1109</v>
      </c>
      <c r="E84" s="1">
        <v>663</v>
      </c>
      <c r="F84" s="1">
        <v>7669</v>
      </c>
      <c r="G84" s="1">
        <v>7669</v>
      </c>
      <c r="H84" s="1">
        <v>625</v>
      </c>
      <c r="I84" s="53">
        <v>4793</v>
      </c>
      <c r="J84" s="1">
        <v>100</v>
      </c>
      <c r="L84" s="53">
        <v>4793</v>
      </c>
      <c r="V84" s="53">
        <v>5</v>
      </c>
      <c r="W84" s="53">
        <v>80</v>
      </c>
      <c r="X84" s="53">
        <v>15</v>
      </c>
      <c r="Y84" s="53">
        <v>0</v>
      </c>
      <c r="AH84" s="54">
        <v>5</v>
      </c>
      <c r="AI84" s="54">
        <v>80</v>
      </c>
      <c r="AJ84" s="54">
        <v>15</v>
      </c>
      <c r="AK84" s="1">
        <v>0</v>
      </c>
      <c r="AT84" s="1">
        <v>5</v>
      </c>
      <c r="AU84" s="1">
        <v>80</v>
      </c>
      <c r="AV84" s="1">
        <v>15</v>
      </c>
      <c r="AW84" s="142" t="str">
        <f t="shared" si="2"/>
        <v/>
      </c>
      <c r="AX84" s="142" t="str">
        <f t="shared" si="3"/>
        <v/>
      </c>
    </row>
    <row r="85" spans="3:50">
      <c r="C85" s="1" t="s">
        <v>1104</v>
      </c>
      <c r="D85" s="1" t="s">
        <v>1110</v>
      </c>
      <c r="E85" s="1">
        <v>904</v>
      </c>
      <c r="F85" s="1">
        <v>9311</v>
      </c>
      <c r="G85" s="1">
        <v>7511</v>
      </c>
      <c r="H85" s="1">
        <v>420</v>
      </c>
      <c r="I85" s="53">
        <v>3155</v>
      </c>
      <c r="J85" s="1">
        <v>100</v>
      </c>
      <c r="L85" s="53">
        <v>3155</v>
      </c>
      <c r="V85" s="53">
        <v>5</v>
      </c>
      <c r="W85" s="53">
        <v>80</v>
      </c>
      <c r="X85" s="53">
        <v>15</v>
      </c>
      <c r="Y85" s="53">
        <v>0</v>
      </c>
      <c r="AH85" s="54">
        <v>5</v>
      </c>
      <c r="AI85" s="54">
        <v>80</v>
      </c>
      <c r="AJ85" s="54">
        <v>15</v>
      </c>
      <c r="AK85" s="1">
        <v>0</v>
      </c>
      <c r="AT85" s="1">
        <v>5</v>
      </c>
      <c r="AU85" s="1">
        <v>80</v>
      </c>
      <c r="AV85" s="1">
        <v>15</v>
      </c>
      <c r="AW85" s="142" t="str">
        <f t="shared" si="2"/>
        <v/>
      </c>
      <c r="AX85" s="142" t="str">
        <f t="shared" si="3"/>
        <v/>
      </c>
    </row>
    <row r="86" spans="3:50">
      <c r="C86" s="1" t="s">
        <v>1104</v>
      </c>
      <c r="D86" s="1" t="s">
        <v>1111</v>
      </c>
      <c r="E86" s="1">
        <v>1124</v>
      </c>
      <c r="F86" s="1">
        <v>13358</v>
      </c>
      <c r="G86" s="1">
        <v>12690</v>
      </c>
      <c r="H86" s="1">
        <v>635</v>
      </c>
      <c r="I86" s="53">
        <v>8058</v>
      </c>
      <c r="J86" s="1">
        <v>100</v>
      </c>
      <c r="L86" s="53">
        <v>8058</v>
      </c>
      <c r="V86" s="53">
        <v>5</v>
      </c>
      <c r="W86" s="53">
        <v>80</v>
      </c>
      <c r="X86" s="53">
        <v>15</v>
      </c>
      <c r="Y86" s="53">
        <v>0</v>
      </c>
      <c r="AH86" s="54">
        <v>5</v>
      </c>
      <c r="AI86" s="54">
        <v>80</v>
      </c>
      <c r="AJ86" s="54">
        <v>15</v>
      </c>
      <c r="AK86" s="1">
        <v>0</v>
      </c>
      <c r="AT86" s="1">
        <v>5</v>
      </c>
      <c r="AU86" s="1">
        <v>80</v>
      </c>
      <c r="AV86" s="1">
        <v>15</v>
      </c>
      <c r="AW86" s="142" t="str">
        <f t="shared" si="2"/>
        <v/>
      </c>
      <c r="AX86" s="142" t="str">
        <f t="shared" si="3"/>
        <v/>
      </c>
    </row>
    <row r="87" spans="3:50">
      <c r="C87" s="1" t="s">
        <v>1104</v>
      </c>
      <c r="D87" s="1" t="s">
        <v>1112</v>
      </c>
      <c r="E87" s="1">
        <v>1215</v>
      </c>
      <c r="F87" s="1">
        <v>14915</v>
      </c>
      <c r="G87" s="1">
        <v>5990</v>
      </c>
      <c r="H87" s="1">
        <v>400</v>
      </c>
      <c r="I87" s="53">
        <v>2396</v>
      </c>
      <c r="J87" s="1">
        <v>100</v>
      </c>
      <c r="L87" s="53">
        <v>2396</v>
      </c>
      <c r="V87" s="53">
        <v>5</v>
      </c>
      <c r="W87" s="53">
        <v>80</v>
      </c>
      <c r="X87" s="53">
        <v>15</v>
      </c>
      <c r="Y87" s="53">
        <v>0</v>
      </c>
      <c r="AH87" s="54">
        <v>5</v>
      </c>
      <c r="AI87" s="54">
        <v>80</v>
      </c>
      <c r="AJ87" s="54">
        <v>15</v>
      </c>
      <c r="AK87" s="1">
        <v>0</v>
      </c>
      <c r="AT87" s="1">
        <v>5</v>
      </c>
      <c r="AU87" s="1">
        <v>80</v>
      </c>
      <c r="AV87" s="1">
        <v>15</v>
      </c>
      <c r="AW87" s="142" t="str">
        <f t="shared" si="2"/>
        <v/>
      </c>
      <c r="AX87" s="142" t="str">
        <f t="shared" si="3"/>
        <v/>
      </c>
    </row>
    <row r="88" spans="3:50">
      <c r="C88" s="1" t="s">
        <v>1104</v>
      </c>
      <c r="D88" s="1" t="s">
        <v>1113</v>
      </c>
      <c r="E88" s="1">
        <v>1054</v>
      </c>
      <c r="F88" s="1">
        <v>12614</v>
      </c>
      <c r="G88" s="1">
        <v>11983</v>
      </c>
      <c r="H88" s="1">
        <v>450</v>
      </c>
      <c r="I88" s="53">
        <v>5392</v>
      </c>
      <c r="J88" s="1">
        <v>100</v>
      </c>
      <c r="L88" s="53">
        <v>5392</v>
      </c>
      <c r="V88" s="53">
        <v>5</v>
      </c>
      <c r="W88" s="53">
        <v>80</v>
      </c>
      <c r="X88" s="53">
        <v>15</v>
      </c>
      <c r="Y88" s="53">
        <v>0</v>
      </c>
      <c r="AH88" s="54">
        <v>5</v>
      </c>
      <c r="AI88" s="54">
        <v>80</v>
      </c>
      <c r="AJ88" s="54">
        <v>15</v>
      </c>
      <c r="AK88" s="1">
        <v>0</v>
      </c>
      <c r="AT88" s="1">
        <v>5</v>
      </c>
      <c r="AU88" s="1">
        <v>80</v>
      </c>
      <c r="AV88" s="1">
        <v>15</v>
      </c>
      <c r="AW88" s="142" t="str">
        <f t="shared" si="2"/>
        <v/>
      </c>
      <c r="AX88" s="142" t="str">
        <f t="shared" si="3"/>
        <v/>
      </c>
    </row>
    <row r="89" spans="3:50">
      <c r="C89" s="1" t="s">
        <v>1114</v>
      </c>
      <c r="E89" s="1">
        <v>17263</v>
      </c>
      <c r="F89" s="1">
        <v>213958.75</v>
      </c>
      <c r="G89" s="1">
        <v>85075.5</v>
      </c>
      <c r="H89" s="1">
        <v>297</v>
      </c>
      <c r="I89" s="53">
        <v>63568</v>
      </c>
      <c r="J89" s="1">
        <v>100</v>
      </c>
      <c r="K89" s="1">
        <v>0</v>
      </c>
      <c r="L89" s="53">
        <v>63568</v>
      </c>
      <c r="M89" s="53" t="s">
        <v>1032</v>
      </c>
      <c r="N89" s="53" t="s">
        <v>1032</v>
      </c>
      <c r="O89" s="53" t="s">
        <v>1032</v>
      </c>
      <c r="P89" s="53" t="s">
        <v>1032</v>
      </c>
      <c r="Q89" s="53" t="s">
        <v>1032</v>
      </c>
      <c r="R89" s="53" t="s">
        <v>1032</v>
      </c>
      <c r="S89" s="53" t="s">
        <v>1032</v>
      </c>
      <c r="T89" s="53" t="s">
        <v>1032</v>
      </c>
      <c r="U89" s="53" t="s">
        <v>1032</v>
      </c>
      <c r="V89" s="53">
        <v>0</v>
      </c>
      <c r="W89" s="53">
        <v>75</v>
      </c>
      <c r="X89" s="53">
        <v>20</v>
      </c>
      <c r="Y89" s="53">
        <v>5</v>
      </c>
      <c r="Z89" s="53" t="s">
        <v>1032</v>
      </c>
      <c r="AA89" s="53" t="s">
        <v>1032</v>
      </c>
      <c r="AB89" s="53" t="s">
        <v>1032</v>
      </c>
      <c r="AC89" s="54" t="s">
        <v>1032</v>
      </c>
      <c r="AD89" s="54" t="s">
        <v>1032</v>
      </c>
      <c r="AE89" s="54" t="s">
        <v>1032</v>
      </c>
      <c r="AF89" s="54" t="s">
        <v>1032</v>
      </c>
      <c r="AG89" s="54" t="s">
        <v>1032</v>
      </c>
      <c r="AH89" s="54">
        <v>0</v>
      </c>
      <c r="AI89" s="54">
        <v>75</v>
      </c>
      <c r="AJ89" s="54">
        <v>20</v>
      </c>
      <c r="AK89" s="1">
        <v>5</v>
      </c>
      <c r="AL89" s="1" t="s">
        <v>1032</v>
      </c>
      <c r="AM89" s="1" t="s">
        <v>1032</v>
      </c>
      <c r="AN89" s="1" t="s">
        <v>1032</v>
      </c>
      <c r="AO89" s="1" t="s">
        <v>1032</v>
      </c>
      <c r="AP89" s="1" t="s">
        <v>1032</v>
      </c>
      <c r="AQ89" s="1" t="s">
        <v>1032</v>
      </c>
      <c r="AR89" s="1" t="s">
        <v>1032</v>
      </c>
      <c r="AS89" s="1" t="s">
        <v>1032</v>
      </c>
      <c r="AT89" s="1">
        <v>0</v>
      </c>
      <c r="AU89" s="1">
        <v>0</v>
      </c>
      <c r="AV89" s="1">
        <v>0</v>
      </c>
      <c r="AW89" s="142" t="str">
        <f t="shared" si="2"/>
        <v/>
      </c>
      <c r="AX89" s="142" t="str">
        <f t="shared" si="3"/>
        <v/>
      </c>
    </row>
    <row r="90" spans="3:50">
      <c r="C90" s="1" t="s">
        <v>1115</v>
      </c>
      <c r="D90" s="1" t="s">
        <v>1116</v>
      </c>
      <c r="E90" s="1">
        <v>1631</v>
      </c>
      <c r="F90" s="1">
        <v>21721.07</v>
      </c>
      <c r="G90" s="1">
        <v>8835.07</v>
      </c>
      <c r="H90" s="1">
        <v>280</v>
      </c>
      <c r="I90" s="53">
        <v>6081</v>
      </c>
      <c r="J90" s="1">
        <v>100</v>
      </c>
      <c r="L90" s="53">
        <v>6081</v>
      </c>
      <c r="V90" s="53">
        <v>0</v>
      </c>
      <c r="W90" s="53">
        <v>75</v>
      </c>
      <c r="X90" s="53">
        <v>20</v>
      </c>
      <c r="Y90" s="53">
        <v>5</v>
      </c>
      <c r="AH90" s="54">
        <v>0</v>
      </c>
      <c r="AI90" s="54">
        <v>75</v>
      </c>
      <c r="AJ90" s="54">
        <v>20</v>
      </c>
      <c r="AK90" s="1">
        <v>5</v>
      </c>
      <c r="AT90" s="1">
        <v>0</v>
      </c>
      <c r="AU90" s="1">
        <v>0</v>
      </c>
      <c r="AV90" s="1">
        <v>0</v>
      </c>
      <c r="AW90" s="142" t="str">
        <f t="shared" si="2"/>
        <v/>
      </c>
      <c r="AX90" s="142" t="str">
        <f t="shared" si="3"/>
        <v/>
      </c>
    </row>
    <row r="91" spans="3:50">
      <c r="C91" s="1" t="s">
        <v>1115</v>
      </c>
      <c r="D91" s="1" t="s">
        <v>1115</v>
      </c>
      <c r="E91" s="1">
        <v>1210</v>
      </c>
      <c r="F91" s="1">
        <v>14840.87</v>
      </c>
      <c r="G91" s="1">
        <v>7903.8700000000008</v>
      </c>
      <c r="H91" s="1">
        <v>300</v>
      </c>
      <c r="I91" s="53">
        <v>4452</v>
      </c>
      <c r="J91" s="1">
        <v>100</v>
      </c>
      <c r="L91" s="53">
        <v>4452</v>
      </c>
      <c r="V91" s="53">
        <v>0</v>
      </c>
      <c r="W91" s="53">
        <v>75</v>
      </c>
      <c r="X91" s="53">
        <v>20</v>
      </c>
      <c r="Y91" s="53">
        <v>5</v>
      </c>
      <c r="AH91" s="54">
        <v>0</v>
      </c>
      <c r="AI91" s="54">
        <v>75</v>
      </c>
      <c r="AJ91" s="54">
        <v>20</v>
      </c>
      <c r="AK91" s="1">
        <v>5</v>
      </c>
      <c r="AT91" s="1">
        <v>0</v>
      </c>
      <c r="AU91" s="1">
        <v>0</v>
      </c>
      <c r="AV91" s="1">
        <v>0</v>
      </c>
      <c r="AW91" s="142" t="str">
        <f t="shared" si="2"/>
        <v/>
      </c>
      <c r="AX91" s="142" t="str">
        <f t="shared" si="3"/>
        <v/>
      </c>
    </row>
    <row r="92" spans="3:50">
      <c r="C92" s="1" t="s">
        <v>1115</v>
      </c>
      <c r="D92" s="1" t="s">
        <v>1117</v>
      </c>
      <c r="E92" s="1">
        <v>800</v>
      </c>
      <c r="F92" s="1">
        <v>10625.63</v>
      </c>
      <c r="G92" s="1">
        <v>2309.6299999999992</v>
      </c>
      <c r="H92" s="1">
        <v>290</v>
      </c>
      <c r="I92" s="53">
        <v>3081</v>
      </c>
      <c r="J92" s="1">
        <v>100</v>
      </c>
      <c r="L92" s="53">
        <v>3081</v>
      </c>
      <c r="V92" s="53">
        <v>0</v>
      </c>
      <c r="W92" s="53">
        <v>75</v>
      </c>
      <c r="X92" s="53">
        <v>20</v>
      </c>
      <c r="Y92" s="53">
        <v>5</v>
      </c>
      <c r="AH92" s="54">
        <v>0</v>
      </c>
      <c r="AI92" s="54">
        <v>75</v>
      </c>
      <c r="AJ92" s="54">
        <v>20</v>
      </c>
      <c r="AK92" s="1">
        <v>5</v>
      </c>
      <c r="AT92" s="1">
        <v>0</v>
      </c>
      <c r="AU92" s="1">
        <v>0</v>
      </c>
      <c r="AV92" s="1">
        <v>0</v>
      </c>
      <c r="AW92" s="142" t="str">
        <f t="shared" si="2"/>
        <v/>
      </c>
      <c r="AX92" s="142" t="str">
        <f t="shared" si="3"/>
        <v/>
      </c>
    </row>
    <row r="93" spans="3:50">
      <c r="C93" s="1" t="s">
        <v>1115</v>
      </c>
      <c r="D93" s="1" t="s">
        <v>1118</v>
      </c>
      <c r="E93" s="1">
        <v>650</v>
      </c>
      <c r="F93" s="1">
        <v>7981.58</v>
      </c>
      <c r="G93" s="1">
        <v>1196.58</v>
      </c>
      <c r="H93" s="1">
        <v>295</v>
      </c>
      <c r="I93" s="53">
        <v>2354</v>
      </c>
      <c r="J93" s="1">
        <v>100</v>
      </c>
      <c r="L93" s="53">
        <v>2354</v>
      </c>
      <c r="V93" s="53">
        <v>0</v>
      </c>
      <c r="W93" s="53">
        <v>75</v>
      </c>
      <c r="X93" s="53">
        <v>20</v>
      </c>
      <c r="Y93" s="53">
        <v>5</v>
      </c>
      <c r="AH93" s="54">
        <v>0</v>
      </c>
      <c r="AI93" s="54">
        <v>75</v>
      </c>
      <c r="AJ93" s="54">
        <v>20</v>
      </c>
      <c r="AK93" s="1">
        <v>5</v>
      </c>
      <c r="AT93" s="1">
        <v>0</v>
      </c>
      <c r="AU93" s="1">
        <v>0</v>
      </c>
      <c r="AV93" s="1">
        <v>0</v>
      </c>
      <c r="AW93" s="142" t="str">
        <f t="shared" si="2"/>
        <v/>
      </c>
      <c r="AX93" s="142" t="str">
        <f t="shared" si="3"/>
        <v/>
      </c>
    </row>
    <row r="94" spans="3:50">
      <c r="C94" s="1" t="s">
        <v>1115</v>
      </c>
      <c r="D94" s="1" t="s">
        <v>1119</v>
      </c>
      <c r="E94" s="1">
        <v>1319</v>
      </c>
      <c r="F94" s="1">
        <v>13642.6</v>
      </c>
      <c r="G94" s="1">
        <v>1909.6000000000004</v>
      </c>
      <c r="H94" s="1">
        <v>290</v>
      </c>
      <c r="I94" s="53">
        <v>3956</v>
      </c>
      <c r="J94" s="1">
        <v>100</v>
      </c>
      <c r="L94" s="53">
        <v>3956</v>
      </c>
      <c r="V94" s="53">
        <v>0</v>
      </c>
      <c r="W94" s="53">
        <v>75</v>
      </c>
      <c r="X94" s="53">
        <v>20</v>
      </c>
      <c r="Y94" s="53">
        <v>5</v>
      </c>
      <c r="AH94" s="54">
        <v>0</v>
      </c>
      <c r="AI94" s="54">
        <v>75</v>
      </c>
      <c r="AJ94" s="54">
        <v>20</v>
      </c>
      <c r="AK94" s="1">
        <v>5</v>
      </c>
      <c r="AT94" s="1">
        <v>0</v>
      </c>
      <c r="AU94" s="1">
        <v>0</v>
      </c>
      <c r="AV94" s="1">
        <v>0</v>
      </c>
      <c r="AW94" s="142" t="str">
        <f t="shared" si="2"/>
        <v/>
      </c>
      <c r="AX94" s="142" t="str">
        <f t="shared" si="3"/>
        <v/>
      </c>
    </row>
    <row r="95" spans="3:50">
      <c r="C95" s="1" t="s">
        <v>1115</v>
      </c>
      <c r="D95" s="1" t="s">
        <v>1120</v>
      </c>
      <c r="E95" s="1">
        <v>442</v>
      </c>
      <c r="F95" s="1">
        <v>5098.25</v>
      </c>
      <c r="G95" s="1">
        <v>2810.25</v>
      </c>
      <c r="H95" s="1">
        <v>280</v>
      </c>
      <c r="I95" s="53">
        <v>1427</v>
      </c>
      <c r="J95" s="1">
        <v>100</v>
      </c>
      <c r="L95" s="53">
        <v>1427</v>
      </c>
      <c r="V95" s="53">
        <v>0</v>
      </c>
      <c r="W95" s="53">
        <v>75</v>
      </c>
      <c r="X95" s="53">
        <v>20</v>
      </c>
      <c r="Y95" s="53">
        <v>5</v>
      </c>
      <c r="AH95" s="54">
        <v>0</v>
      </c>
      <c r="AI95" s="54">
        <v>75</v>
      </c>
      <c r="AJ95" s="54">
        <v>20</v>
      </c>
      <c r="AK95" s="1">
        <v>5</v>
      </c>
      <c r="AT95" s="1">
        <v>0</v>
      </c>
      <c r="AU95" s="1">
        <v>0</v>
      </c>
      <c r="AV95" s="1">
        <v>0</v>
      </c>
      <c r="AW95" s="142" t="str">
        <f t="shared" si="2"/>
        <v/>
      </c>
      <c r="AX95" s="142" t="str">
        <f t="shared" si="3"/>
        <v/>
      </c>
    </row>
    <row r="96" spans="3:50">
      <c r="C96" s="1" t="s">
        <v>1115</v>
      </c>
      <c r="D96" s="1" t="s">
        <v>1121</v>
      </c>
      <c r="E96" s="1">
        <v>1198</v>
      </c>
      <c r="F96" s="1">
        <v>13935.12</v>
      </c>
      <c r="G96" s="1">
        <v>2680.1200000000008</v>
      </c>
      <c r="H96" s="1">
        <v>320</v>
      </c>
      <c r="I96" s="53">
        <v>4459</v>
      </c>
      <c r="J96" s="1">
        <v>100</v>
      </c>
      <c r="L96" s="53">
        <v>4459</v>
      </c>
      <c r="V96" s="53">
        <v>0</v>
      </c>
      <c r="W96" s="53">
        <v>75</v>
      </c>
      <c r="X96" s="53">
        <v>20</v>
      </c>
      <c r="Y96" s="53">
        <v>5</v>
      </c>
      <c r="AH96" s="54">
        <v>0</v>
      </c>
      <c r="AI96" s="54">
        <v>75</v>
      </c>
      <c r="AJ96" s="54">
        <v>20</v>
      </c>
      <c r="AK96" s="1">
        <v>5</v>
      </c>
      <c r="AT96" s="1">
        <v>0</v>
      </c>
      <c r="AU96" s="1">
        <v>0</v>
      </c>
      <c r="AV96" s="1">
        <v>0</v>
      </c>
      <c r="AW96" s="142" t="str">
        <f t="shared" si="2"/>
        <v/>
      </c>
      <c r="AX96" s="142" t="str">
        <f t="shared" si="3"/>
        <v/>
      </c>
    </row>
    <row r="97" spans="3:50">
      <c r="C97" s="1" t="s">
        <v>1115</v>
      </c>
      <c r="D97" s="1" t="s">
        <v>1122</v>
      </c>
      <c r="E97" s="1">
        <v>845</v>
      </c>
      <c r="F97" s="1">
        <v>9571.1299999999992</v>
      </c>
      <c r="G97" s="1">
        <v>4767.1299999999992</v>
      </c>
      <c r="H97" s="1">
        <v>310</v>
      </c>
      <c r="I97" s="53">
        <v>2967</v>
      </c>
      <c r="J97" s="1">
        <v>100</v>
      </c>
      <c r="L97" s="53">
        <v>2967</v>
      </c>
      <c r="V97" s="53">
        <v>0</v>
      </c>
      <c r="W97" s="53">
        <v>75</v>
      </c>
      <c r="X97" s="53">
        <v>20</v>
      </c>
      <c r="Y97" s="53">
        <v>5</v>
      </c>
      <c r="AH97" s="54">
        <v>0</v>
      </c>
      <c r="AI97" s="54">
        <v>75</v>
      </c>
      <c r="AJ97" s="54">
        <v>20</v>
      </c>
      <c r="AK97" s="1">
        <v>5</v>
      </c>
      <c r="AT97" s="1">
        <v>0</v>
      </c>
      <c r="AU97" s="1">
        <v>0</v>
      </c>
      <c r="AV97" s="1">
        <v>0</v>
      </c>
      <c r="AW97" s="142" t="str">
        <f t="shared" si="2"/>
        <v/>
      </c>
      <c r="AX97" s="142" t="str">
        <f t="shared" si="3"/>
        <v/>
      </c>
    </row>
    <row r="98" spans="3:50">
      <c r="C98" s="1" t="s">
        <v>1115</v>
      </c>
      <c r="D98" s="1" t="s">
        <v>1123</v>
      </c>
      <c r="E98" s="1">
        <v>734</v>
      </c>
      <c r="F98" s="1">
        <v>8937.9</v>
      </c>
      <c r="G98" s="1">
        <v>2346.8999999999996</v>
      </c>
      <c r="H98" s="1">
        <v>320</v>
      </c>
      <c r="I98" s="53">
        <v>2859</v>
      </c>
      <c r="J98" s="1">
        <v>100</v>
      </c>
      <c r="L98" s="53">
        <v>2859</v>
      </c>
      <c r="V98" s="53">
        <v>0</v>
      </c>
      <c r="W98" s="53">
        <v>75</v>
      </c>
      <c r="X98" s="53">
        <v>20</v>
      </c>
      <c r="Y98" s="53">
        <v>5</v>
      </c>
      <c r="AH98" s="54">
        <v>0</v>
      </c>
      <c r="AI98" s="54">
        <v>75</v>
      </c>
      <c r="AJ98" s="54">
        <v>20</v>
      </c>
      <c r="AK98" s="1">
        <v>5</v>
      </c>
      <c r="AT98" s="1">
        <v>0</v>
      </c>
      <c r="AU98" s="1">
        <v>0</v>
      </c>
      <c r="AV98" s="1">
        <v>0</v>
      </c>
      <c r="AW98" s="142" t="str">
        <f t="shared" si="2"/>
        <v/>
      </c>
      <c r="AX98" s="142" t="str">
        <f t="shared" si="3"/>
        <v/>
      </c>
    </row>
    <row r="99" spans="3:50">
      <c r="C99" s="1" t="s">
        <v>1115</v>
      </c>
      <c r="D99" s="1" t="s">
        <v>1124</v>
      </c>
      <c r="E99" s="1">
        <v>1071</v>
      </c>
      <c r="F99" s="1">
        <v>13044.28</v>
      </c>
      <c r="G99" s="1">
        <v>2966.2800000000007</v>
      </c>
      <c r="H99" s="1">
        <v>300</v>
      </c>
      <c r="I99" s="53">
        <v>3913</v>
      </c>
      <c r="J99" s="1">
        <v>100</v>
      </c>
      <c r="L99" s="53">
        <v>3913</v>
      </c>
      <c r="V99" s="53">
        <v>0</v>
      </c>
      <c r="W99" s="53">
        <v>75</v>
      </c>
      <c r="X99" s="53">
        <v>20</v>
      </c>
      <c r="Y99" s="53">
        <v>5</v>
      </c>
      <c r="AH99" s="54">
        <v>0</v>
      </c>
      <c r="AI99" s="54">
        <v>75</v>
      </c>
      <c r="AJ99" s="54">
        <v>20</v>
      </c>
      <c r="AK99" s="1">
        <v>5</v>
      </c>
      <c r="AT99" s="1">
        <v>0</v>
      </c>
      <c r="AU99" s="1">
        <v>0</v>
      </c>
      <c r="AV99" s="1">
        <v>0</v>
      </c>
      <c r="AW99" s="142" t="str">
        <f t="shared" si="2"/>
        <v/>
      </c>
      <c r="AX99" s="142" t="str">
        <f t="shared" si="3"/>
        <v/>
      </c>
    </row>
    <row r="100" spans="3:50">
      <c r="C100" s="1" t="s">
        <v>1115</v>
      </c>
      <c r="D100" s="1" t="s">
        <v>1125</v>
      </c>
      <c r="E100" s="1">
        <v>1750</v>
      </c>
      <c r="F100" s="1">
        <v>21406.93</v>
      </c>
      <c r="G100" s="1">
        <v>11204.93</v>
      </c>
      <c r="H100" s="1">
        <v>290</v>
      </c>
      <c r="I100" s="53">
        <v>6207</v>
      </c>
      <c r="J100" s="1">
        <v>100</v>
      </c>
      <c r="L100" s="53">
        <v>6207</v>
      </c>
      <c r="V100" s="53">
        <v>0</v>
      </c>
      <c r="W100" s="53">
        <v>75</v>
      </c>
      <c r="X100" s="53">
        <v>20</v>
      </c>
      <c r="Y100" s="53">
        <v>5</v>
      </c>
      <c r="AH100" s="54">
        <v>0</v>
      </c>
      <c r="AI100" s="54">
        <v>75</v>
      </c>
      <c r="AJ100" s="54">
        <v>20</v>
      </c>
      <c r="AK100" s="1">
        <v>5</v>
      </c>
      <c r="AT100" s="1">
        <v>0</v>
      </c>
      <c r="AU100" s="1">
        <v>0</v>
      </c>
      <c r="AV100" s="1">
        <v>0</v>
      </c>
      <c r="AW100" s="142" t="str">
        <f t="shared" si="2"/>
        <v/>
      </c>
      <c r="AX100" s="142" t="str">
        <f t="shared" si="3"/>
        <v/>
      </c>
    </row>
    <row r="101" spans="3:50">
      <c r="C101" s="1" t="s">
        <v>1115</v>
      </c>
      <c r="D101" s="1" t="s">
        <v>1126</v>
      </c>
      <c r="E101" s="1">
        <v>644</v>
      </c>
      <c r="F101" s="1">
        <v>8833.2800000000007</v>
      </c>
      <c r="G101" s="1">
        <v>6684.2800000000007</v>
      </c>
      <c r="H101" s="1">
        <v>290</v>
      </c>
      <c r="I101" s="53">
        <v>2561</v>
      </c>
      <c r="J101" s="1">
        <v>100</v>
      </c>
      <c r="L101" s="53">
        <v>2561</v>
      </c>
      <c r="V101" s="53">
        <v>0</v>
      </c>
      <c r="W101" s="53">
        <v>75</v>
      </c>
      <c r="X101" s="53">
        <v>20</v>
      </c>
      <c r="Y101" s="53">
        <v>5</v>
      </c>
      <c r="AH101" s="54">
        <v>0</v>
      </c>
      <c r="AI101" s="54">
        <v>75</v>
      </c>
      <c r="AJ101" s="54">
        <v>20</v>
      </c>
      <c r="AK101" s="1">
        <v>5</v>
      </c>
      <c r="AT101" s="1">
        <v>0</v>
      </c>
      <c r="AU101" s="1">
        <v>0</v>
      </c>
      <c r="AV101" s="1">
        <v>0</v>
      </c>
      <c r="AW101" s="142" t="str">
        <f t="shared" si="2"/>
        <v/>
      </c>
      <c r="AX101" s="142" t="str">
        <f t="shared" si="3"/>
        <v/>
      </c>
    </row>
    <row r="102" spans="3:50">
      <c r="C102" s="1" t="s">
        <v>1115</v>
      </c>
      <c r="D102" s="1" t="s">
        <v>1127</v>
      </c>
      <c r="E102" s="1">
        <v>1697</v>
      </c>
      <c r="F102" s="1">
        <v>24413.56</v>
      </c>
      <c r="G102" s="1">
        <v>14173.560000000001</v>
      </c>
      <c r="H102" s="1">
        <v>310</v>
      </c>
      <c r="I102" s="53">
        <v>7568</v>
      </c>
      <c r="J102" s="1">
        <v>100</v>
      </c>
      <c r="L102" s="53">
        <v>7568</v>
      </c>
      <c r="V102" s="53">
        <v>0</v>
      </c>
      <c r="W102" s="53">
        <v>75</v>
      </c>
      <c r="X102" s="53">
        <v>20</v>
      </c>
      <c r="Y102" s="53">
        <v>5</v>
      </c>
      <c r="AH102" s="54">
        <v>0</v>
      </c>
      <c r="AI102" s="54">
        <v>75</v>
      </c>
      <c r="AJ102" s="54">
        <v>20</v>
      </c>
      <c r="AK102" s="1">
        <v>5</v>
      </c>
      <c r="AT102" s="1">
        <v>0</v>
      </c>
      <c r="AU102" s="1">
        <v>0</v>
      </c>
      <c r="AV102" s="1">
        <v>0</v>
      </c>
      <c r="AW102" s="142" t="str">
        <f t="shared" si="2"/>
        <v/>
      </c>
      <c r="AX102" s="142" t="str">
        <f t="shared" si="3"/>
        <v/>
      </c>
    </row>
    <row r="103" spans="3:50">
      <c r="C103" s="1" t="s">
        <v>1115</v>
      </c>
      <c r="D103" s="1" t="s">
        <v>1128</v>
      </c>
      <c r="E103" s="1">
        <v>624</v>
      </c>
      <c r="F103" s="1">
        <v>8732.01</v>
      </c>
      <c r="G103" s="1">
        <v>3788.01</v>
      </c>
      <c r="H103" s="1">
        <v>320</v>
      </c>
      <c r="I103" s="53">
        <v>2794</v>
      </c>
      <c r="J103" s="1">
        <v>100</v>
      </c>
      <c r="L103" s="53">
        <v>2794</v>
      </c>
      <c r="V103" s="53">
        <v>0</v>
      </c>
      <c r="W103" s="53">
        <v>75</v>
      </c>
      <c r="X103" s="53">
        <v>20</v>
      </c>
      <c r="Y103" s="53">
        <v>5</v>
      </c>
      <c r="AH103" s="54">
        <v>0</v>
      </c>
      <c r="AI103" s="54">
        <v>75</v>
      </c>
      <c r="AJ103" s="54">
        <v>20</v>
      </c>
      <c r="AK103" s="1">
        <v>5</v>
      </c>
      <c r="AT103" s="1">
        <v>0</v>
      </c>
      <c r="AU103" s="1">
        <v>0</v>
      </c>
      <c r="AV103" s="1">
        <v>0</v>
      </c>
      <c r="AW103" s="142" t="str">
        <f t="shared" si="2"/>
        <v/>
      </c>
      <c r="AX103" s="142" t="str">
        <f t="shared" si="3"/>
        <v/>
      </c>
    </row>
    <row r="104" spans="3:50">
      <c r="C104" s="1" t="s">
        <v>1115</v>
      </c>
      <c r="D104" s="1" t="s">
        <v>1129</v>
      </c>
      <c r="E104" s="1">
        <v>442</v>
      </c>
      <c r="F104" s="1">
        <v>3580.25</v>
      </c>
      <c r="G104" s="1">
        <v>3392.25</v>
      </c>
      <c r="H104" s="1">
        <v>325</v>
      </c>
      <c r="I104" s="53">
        <v>1163</v>
      </c>
      <c r="J104" s="1">
        <v>100</v>
      </c>
      <c r="L104" s="53">
        <v>1163</v>
      </c>
      <c r="V104" s="53">
        <v>0</v>
      </c>
      <c r="W104" s="53">
        <v>75</v>
      </c>
      <c r="X104" s="53">
        <v>20</v>
      </c>
      <c r="Y104" s="53">
        <v>5</v>
      </c>
      <c r="AH104" s="54">
        <v>0</v>
      </c>
      <c r="AI104" s="54">
        <v>75</v>
      </c>
      <c r="AJ104" s="54">
        <v>20</v>
      </c>
      <c r="AK104" s="1">
        <v>5</v>
      </c>
      <c r="AT104" s="1">
        <v>0</v>
      </c>
      <c r="AU104" s="1">
        <v>0</v>
      </c>
      <c r="AV104" s="1">
        <v>0</v>
      </c>
      <c r="AW104" s="142" t="str">
        <f t="shared" si="2"/>
        <v/>
      </c>
      <c r="AX104" s="142" t="str">
        <f t="shared" si="3"/>
        <v/>
      </c>
    </row>
    <row r="105" spans="3:50">
      <c r="C105" s="1" t="s">
        <v>1115</v>
      </c>
      <c r="D105" s="1" t="s">
        <v>1130</v>
      </c>
      <c r="E105" s="1">
        <v>2206</v>
      </c>
      <c r="F105" s="1">
        <v>27594.29</v>
      </c>
      <c r="G105" s="1">
        <v>8107.0400000000009</v>
      </c>
      <c r="H105" s="1">
        <v>280</v>
      </c>
      <c r="I105" s="53">
        <v>7726</v>
      </c>
      <c r="J105" s="1">
        <v>100</v>
      </c>
      <c r="L105" s="53">
        <v>7726</v>
      </c>
      <c r="V105" s="53">
        <v>0</v>
      </c>
      <c r="W105" s="53">
        <v>75</v>
      </c>
      <c r="X105" s="53">
        <v>20</v>
      </c>
      <c r="Y105" s="53">
        <v>5</v>
      </c>
      <c r="AH105" s="54">
        <v>0</v>
      </c>
      <c r="AI105" s="54">
        <v>75</v>
      </c>
      <c r="AJ105" s="54">
        <v>20</v>
      </c>
      <c r="AK105" s="1">
        <v>5</v>
      </c>
      <c r="AT105" s="1">
        <v>0</v>
      </c>
      <c r="AU105" s="1">
        <v>0</v>
      </c>
      <c r="AV105" s="1">
        <v>0</v>
      </c>
      <c r="AW105" s="142" t="str">
        <f t="shared" si="2"/>
        <v/>
      </c>
      <c r="AX105" s="142" t="str">
        <f t="shared" si="3"/>
        <v/>
      </c>
    </row>
    <row r="106" spans="3:50">
      <c r="C106" s="1" t="s">
        <v>1131</v>
      </c>
      <c r="E106" s="1">
        <v>2850</v>
      </c>
      <c r="F106" s="1">
        <v>31368</v>
      </c>
      <c r="G106" s="1">
        <v>26719</v>
      </c>
      <c r="H106" s="1">
        <v>301</v>
      </c>
      <c r="I106" s="53">
        <v>9444</v>
      </c>
      <c r="J106" s="1">
        <v>100</v>
      </c>
      <c r="K106" s="1">
        <v>0</v>
      </c>
      <c r="L106" s="53">
        <v>9444</v>
      </c>
      <c r="M106" s="53" t="s">
        <v>1032</v>
      </c>
      <c r="N106" s="53" t="s">
        <v>1032</v>
      </c>
      <c r="O106" s="53" t="s">
        <v>1032</v>
      </c>
      <c r="P106" s="53" t="s">
        <v>1032</v>
      </c>
      <c r="Q106" s="53" t="s">
        <v>1032</v>
      </c>
      <c r="R106" s="53" t="s">
        <v>1032</v>
      </c>
      <c r="S106" s="53" t="s">
        <v>1032</v>
      </c>
      <c r="T106" s="53" t="s">
        <v>1032</v>
      </c>
      <c r="U106" s="53" t="s">
        <v>1032</v>
      </c>
      <c r="V106" s="53">
        <v>0</v>
      </c>
      <c r="W106" s="53">
        <v>80</v>
      </c>
      <c r="X106" s="53">
        <v>20</v>
      </c>
      <c r="Y106" s="53">
        <v>0</v>
      </c>
      <c r="Z106" s="53" t="s">
        <v>1032</v>
      </c>
      <c r="AA106" s="53" t="s">
        <v>1032</v>
      </c>
      <c r="AB106" s="53" t="s">
        <v>1032</v>
      </c>
      <c r="AC106" s="54" t="s">
        <v>1032</v>
      </c>
      <c r="AD106" s="54" t="s">
        <v>1032</v>
      </c>
      <c r="AE106" s="54" t="s">
        <v>1032</v>
      </c>
      <c r="AF106" s="54" t="s">
        <v>1032</v>
      </c>
      <c r="AG106" s="54" t="s">
        <v>1032</v>
      </c>
      <c r="AH106" s="54">
        <v>0</v>
      </c>
      <c r="AI106" s="54">
        <v>80</v>
      </c>
      <c r="AJ106" s="54">
        <v>20</v>
      </c>
      <c r="AK106" s="1">
        <v>0</v>
      </c>
      <c r="AL106" s="1" t="s">
        <v>1032</v>
      </c>
      <c r="AM106" s="1" t="s">
        <v>1032</v>
      </c>
      <c r="AN106" s="1" t="s">
        <v>1032</v>
      </c>
      <c r="AO106" s="1" t="s">
        <v>1032</v>
      </c>
      <c r="AP106" s="1" t="s">
        <v>1032</v>
      </c>
      <c r="AQ106" s="1" t="s">
        <v>1032</v>
      </c>
      <c r="AR106" s="1" t="s">
        <v>1032</v>
      </c>
      <c r="AS106" s="1" t="s">
        <v>1032</v>
      </c>
      <c r="AT106" s="1">
        <v>0</v>
      </c>
      <c r="AU106" s="1">
        <v>80</v>
      </c>
      <c r="AV106" s="1">
        <v>20</v>
      </c>
      <c r="AW106" s="142" t="str">
        <f t="shared" si="2"/>
        <v/>
      </c>
      <c r="AX106" s="142" t="str">
        <f t="shared" si="3"/>
        <v/>
      </c>
    </row>
    <row r="107" spans="3:50">
      <c r="C107" s="1" t="s">
        <v>1132</v>
      </c>
      <c r="D107" s="1" t="s">
        <v>1133</v>
      </c>
      <c r="E107" s="1">
        <v>296</v>
      </c>
      <c r="F107" s="1">
        <v>2289</v>
      </c>
      <c r="G107" s="1">
        <v>2196</v>
      </c>
      <c r="H107" s="1">
        <v>350</v>
      </c>
      <c r="I107" s="53">
        <v>769</v>
      </c>
      <c r="J107" s="1">
        <v>100</v>
      </c>
      <c r="L107" s="53">
        <v>769</v>
      </c>
      <c r="V107" s="53">
        <v>0</v>
      </c>
      <c r="W107" s="53">
        <v>80</v>
      </c>
      <c r="X107" s="53">
        <v>20</v>
      </c>
      <c r="Y107" s="53">
        <v>0</v>
      </c>
      <c r="AH107" s="54">
        <v>0</v>
      </c>
      <c r="AI107" s="54">
        <v>80</v>
      </c>
      <c r="AJ107" s="54">
        <v>20</v>
      </c>
      <c r="AK107" s="1">
        <v>0</v>
      </c>
      <c r="AT107" s="1">
        <v>0</v>
      </c>
      <c r="AU107" s="1">
        <v>80</v>
      </c>
      <c r="AV107" s="1">
        <v>20</v>
      </c>
      <c r="AW107" s="142" t="str">
        <f t="shared" si="2"/>
        <v/>
      </c>
      <c r="AX107" s="142" t="str">
        <f t="shared" si="3"/>
        <v/>
      </c>
    </row>
    <row r="108" spans="3:50">
      <c r="C108" s="1" t="s">
        <v>1132</v>
      </c>
      <c r="D108" s="1" t="s">
        <v>1134</v>
      </c>
      <c r="E108" s="1">
        <v>604</v>
      </c>
      <c r="F108" s="1">
        <v>6122</v>
      </c>
      <c r="G108" s="1">
        <v>6122</v>
      </c>
      <c r="H108" s="1">
        <v>350</v>
      </c>
      <c r="I108" s="53">
        <v>2143</v>
      </c>
      <c r="J108" s="1">
        <v>100</v>
      </c>
      <c r="L108" s="53">
        <v>2143</v>
      </c>
      <c r="V108" s="53">
        <v>0</v>
      </c>
      <c r="W108" s="53">
        <v>80</v>
      </c>
      <c r="X108" s="53">
        <v>20</v>
      </c>
      <c r="Y108" s="53">
        <v>0</v>
      </c>
      <c r="AH108" s="54">
        <v>0</v>
      </c>
      <c r="AI108" s="54">
        <v>80</v>
      </c>
      <c r="AJ108" s="54">
        <v>20</v>
      </c>
      <c r="AK108" s="1">
        <v>0</v>
      </c>
      <c r="AT108" s="1">
        <v>0</v>
      </c>
      <c r="AU108" s="1">
        <v>80</v>
      </c>
      <c r="AV108" s="1">
        <v>20</v>
      </c>
      <c r="AW108" s="142" t="str">
        <f t="shared" si="2"/>
        <v/>
      </c>
      <c r="AX108" s="142" t="str">
        <f t="shared" si="3"/>
        <v/>
      </c>
    </row>
    <row r="109" spans="3:50">
      <c r="C109" s="1" t="s">
        <v>1132</v>
      </c>
      <c r="D109" s="1" t="s">
        <v>1135</v>
      </c>
      <c r="E109" s="1">
        <v>858</v>
      </c>
      <c r="F109" s="1">
        <v>9346</v>
      </c>
      <c r="G109" s="1">
        <v>9193</v>
      </c>
      <c r="H109" s="1">
        <v>360</v>
      </c>
      <c r="I109" s="53">
        <v>3309</v>
      </c>
      <c r="J109" s="1">
        <v>100</v>
      </c>
      <c r="L109" s="53">
        <v>3309</v>
      </c>
      <c r="V109" s="53">
        <v>0</v>
      </c>
      <c r="W109" s="53">
        <v>80</v>
      </c>
      <c r="X109" s="53">
        <v>20</v>
      </c>
      <c r="Y109" s="53">
        <v>0</v>
      </c>
      <c r="AH109" s="54">
        <v>0</v>
      </c>
      <c r="AI109" s="54">
        <v>80</v>
      </c>
      <c r="AJ109" s="54">
        <v>20</v>
      </c>
      <c r="AK109" s="1">
        <v>0</v>
      </c>
      <c r="AT109" s="1">
        <v>0</v>
      </c>
      <c r="AU109" s="1">
        <v>80</v>
      </c>
      <c r="AV109" s="1">
        <v>20</v>
      </c>
      <c r="AW109" s="142" t="str">
        <f t="shared" si="2"/>
        <v/>
      </c>
      <c r="AX109" s="142" t="str">
        <f t="shared" si="3"/>
        <v/>
      </c>
    </row>
    <row r="110" spans="3:50">
      <c r="C110" s="1" t="s">
        <v>1132</v>
      </c>
      <c r="D110" s="1" t="s">
        <v>1136</v>
      </c>
      <c r="E110" s="1">
        <v>1092</v>
      </c>
      <c r="F110" s="1">
        <v>13611</v>
      </c>
      <c r="G110" s="1">
        <v>9208</v>
      </c>
      <c r="H110" s="1">
        <v>350</v>
      </c>
      <c r="I110" s="53">
        <v>3223</v>
      </c>
      <c r="J110" s="1">
        <v>100</v>
      </c>
      <c r="L110" s="53">
        <v>3223</v>
      </c>
      <c r="V110" s="53">
        <v>0</v>
      </c>
      <c r="W110" s="53">
        <v>80</v>
      </c>
      <c r="X110" s="53">
        <v>20</v>
      </c>
      <c r="Y110" s="53">
        <v>0</v>
      </c>
      <c r="AH110" s="54">
        <v>0</v>
      </c>
      <c r="AI110" s="54">
        <v>80</v>
      </c>
      <c r="AJ110" s="54">
        <v>20</v>
      </c>
      <c r="AK110" s="1">
        <v>0</v>
      </c>
      <c r="AT110" s="1">
        <v>0</v>
      </c>
      <c r="AU110" s="1">
        <v>80</v>
      </c>
      <c r="AV110" s="1">
        <v>20</v>
      </c>
      <c r="AW110" s="142" t="str">
        <f t="shared" si="2"/>
        <v/>
      </c>
      <c r="AX110" s="142" t="str">
        <f t="shared" si="3"/>
        <v/>
      </c>
    </row>
    <row r="111" spans="3:50">
      <c r="C111" s="1" t="s">
        <v>1137</v>
      </c>
      <c r="E111" s="1">
        <v>4082</v>
      </c>
      <c r="F111" s="1">
        <v>68298</v>
      </c>
      <c r="G111" s="1">
        <v>68298</v>
      </c>
      <c r="H111" s="1">
        <v>450</v>
      </c>
      <c r="I111" s="53">
        <v>30735</v>
      </c>
      <c r="J111" s="1">
        <v>100</v>
      </c>
      <c r="K111" s="1">
        <v>0</v>
      </c>
      <c r="L111" s="53">
        <v>30735</v>
      </c>
      <c r="M111" s="53" t="s">
        <v>1032</v>
      </c>
      <c r="N111" s="53" t="s">
        <v>1032</v>
      </c>
      <c r="O111" s="53" t="s">
        <v>1032</v>
      </c>
      <c r="P111" s="53" t="s">
        <v>1032</v>
      </c>
      <c r="Q111" s="53" t="s">
        <v>1032</v>
      </c>
      <c r="R111" s="53" t="s">
        <v>1032</v>
      </c>
      <c r="S111" s="53" t="s">
        <v>1032</v>
      </c>
      <c r="T111" s="53" t="s">
        <v>1032</v>
      </c>
      <c r="U111" s="53" t="s">
        <v>1032</v>
      </c>
      <c r="V111" s="53">
        <v>0</v>
      </c>
      <c r="W111" s="53">
        <v>99</v>
      </c>
      <c r="X111" s="53">
        <v>1</v>
      </c>
      <c r="Y111" s="53">
        <v>0</v>
      </c>
      <c r="Z111" s="53" t="s">
        <v>1032</v>
      </c>
      <c r="AA111" s="53" t="s">
        <v>1032</v>
      </c>
      <c r="AB111" s="53" t="s">
        <v>1032</v>
      </c>
      <c r="AC111" s="54" t="s">
        <v>1032</v>
      </c>
      <c r="AD111" s="54" t="s">
        <v>1032</v>
      </c>
      <c r="AE111" s="54" t="s">
        <v>1032</v>
      </c>
      <c r="AF111" s="54" t="s">
        <v>1032</v>
      </c>
      <c r="AG111" s="54" t="s">
        <v>1032</v>
      </c>
      <c r="AH111" s="54">
        <v>0</v>
      </c>
      <c r="AI111" s="54">
        <v>99</v>
      </c>
      <c r="AJ111" s="54">
        <v>1</v>
      </c>
      <c r="AK111" s="1">
        <v>0</v>
      </c>
      <c r="AL111" s="1" t="s">
        <v>1032</v>
      </c>
      <c r="AM111" s="1" t="s">
        <v>1032</v>
      </c>
      <c r="AN111" s="1" t="s">
        <v>1032</v>
      </c>
      <c r="AO111" s="1" t="s">
        <v>1032</v>
      </c>
      <c r="AP111" s="1" t="s">
        <v>1032</v>
      </c>
      <c r="AQ111" s="1" t="s">
        <v>1032</v>
      </c>
      <c r="AR111" s="1" t="s">
        <v>1032</v>
      </c>
      <c r="AS111" s="1" t="s">
        <v>1032</v>
      </c>
      <c r="AT111" s="1">
        <v>0</v>
      </c>
      <c r="AU111" s="1">
        <v>99</v>
      </c>
      <c r="AV111" s="1">
        <v>1</v>
      </c>
      <c r="AW111" s="142" t="str">
        <f t="shared" si="2"/>
        <v/>
      </c>
      <c r="AX111" s="142" t="str">
        <f t="shared" si="3"/>
        <v/>
      </c>
    </row>
    <row r="112" spans="3:50">
      <c r="C112" s="1" t="s">
        <v>1138</v>
      </c>
      <c r="D112" s="1" t="s">
        <v>1139</v>
      </c>
      <c r="E112" s="1">
        <v>585</v>
      </c>
      <c r="F112" s="1">
        <v>11041</v>
      </c>
      <c r="G112" s="1">
        <v>11041</v>
      </c>
      <c r="H112" s="1">
        <v>450</v>
      </c>
      <c r="I112" s="53">
        <v>4968</v>
      </c>
      <c r="J112" s="1">
        <v>100</v>
      </c>
      <c r="L112" s="53">
        <v>4968</v>
      </c>
      <c r="V112" s="53">
        <v>0</v>
      </c>
      <c r="W112" s="53">
        <v>100</v>
      </c>
      <c r="X112" s="53">
        <v>0</v>
      </c>
      <c r="Y112" s="53">
        <v>0</v>
      </c>
      <c r="AH112" s="54">
        <v>0</v>
      </c>
      <c r="AI112" s="54">
        <v>100</v>
      </c>
      <c r="AJ112" s="54">
        <v>0</v>
      </c>
      <c r="AK112" s="1">
        <v>0</v>
      </c>
      <c r="AT112" s="1">
        <v>0</v>
      </c>
      <c r="AU112" s="1">
        <v>100</v>
      </c>
      <c r="AV112" s="1">
        <v>0</v>
      </c>
      <c r="AW112" s="142" t="str">
        <f t="shared" si="2"/>
        <v/>
      </c>
      <c r="AX112" s="142" t="str">
        <f t="shared" si="3"/>
        <v/>
      </c>
    </row>
    <row r="113" spans="3:50">
      <c r="C113" s="1" t="s">
        <v>1138</v>
      </c>
      <c r="D113" s="1" t="s">
        <v>1138</v>
      </c>
      <c r="E113" s="1">
        <v>1035</v>
      </c>
      <c r="F113" s="1">
        <v>15259</v>
      </c>
      <c r="G113" s="1">
        <v>15259</v>
      </c>
      <c r="H113" s="1">
        <v>450</v>
      </c>
      <c r="I113" s="53">
        <v>6867</v>
      </c>
      <c r="J113" s="1">
        <v>100</v>
      </c>
      <c r="L113" s="53">
        <v>6867</v>
      </c>
      <c r="V113" s="53">
        <v>0</v>
      </c>
      <c r="W113" s="53">
        <v>95</v>
      </c>
      <c r="X113" s="53">
        <v>5</v>
      </c>
      <c r="Y113" s="53">
        <v>0</v>
      </c>
      <c r="AH113" s="54">
        <v>0</v>
      </c>
      <c r="AI113" s="54">
        <v>95</v>
      </c>
      <c r="AJ113" s="54">
        <v>5</v>
      </c>
      <c r="AK113" s="1">
        <v>0</v>
      </c>
      <c r="AT113" s="1">
        <v>0</v>
      </c>
      <c r="AU113" s="1">
        <v>95</v>
      </c>
      <c r="AV113" s="1">
        <v>5</v>
      </c>
      <c r="AW113" s="142" t="str">
        <f t="shared" si="2"/>
        <v/>
      </c>
      <c r="AX113" s="142" t="str">
        <f t="shared" si="3"/>
        <v/>
      </c>
    </row>
    <row r="114" spans="3:50">
      <c r="C114" s="1" t="s">
        <v>1138</v>
      </c>
      <c r="D114" s="1" t="s">
        <v>1140</v>
      </c>
      <c r="E114" s="1">
        <v>650</v>
      </c>
      <c r="F114" s="1">
        <v>10399</v>
      </c>
      <c r="G114" s="1">
        <v>10399</v>
      </c>
      <c r="H114" s="1">
        <v>450</v>
      </c>
      <c r="I114" s="53">
        <v>4680</v>
      </c>
      <c r="J114" s="1">
        <v>100</v>
      </c>
      <c r="L114" s="53">
        <v>4680</v>
      </c>
      <c r="V114" s="53">
        <v>0</v>
      </c>
      <c r="W114" s="53">
        <v>100</v>
      </c>
      <c r="X114" s="53">
        <v>0</v>
      </c>
      <c r="Y114" s="53">
        <v>0</v>
      </c>
      <c r="AH114" s="54">
        <v>0</v>
      </c>
      <c r="AI114" s="54">
        <v>100</v>
      </c>
      <c r="AJ114" s="54">
        <v>0</v>
      </c>
      <c r="AK114" s="1">
        <v>0</v>
      </c>
      <c r="AT114" s="1">
        <v>0</v>
      </c>
      <c r="AU114" s="1">
        <v>100</v>
      </c>
      <c r="AV114" s="1">
        <v>0</v>
      </c>
      <c r="AW114" s="142" t="str">
        <f t="shared" si="2"/>
        <v/>
      </c>
      <c r="AX114" s="142" t="str">
        <f t="shared" si="3"/>
        <v/>
      </c>
    </row>
    <row r="115" spans="3:50">
      <c r="C115" s="1" t="s">
        <v>1138</v>
      </c>
      <c r="D115" s="1" t="s">
        <v>1141</v>
      </c>
      <c r="E115" s="1">
        <v>885</v>
      </c>
      <c r="F115" s="1">
        <v>14777</v>
      </c>
      <c r="G115" s="1">
        <v>14777</v>
      </c>
      <c r="H115" s="1">
        <v>450</v>
      </c>
      <c r="I115" s="53">
        <v>6650</v>
      </c>
      <c r="J115" s="1">
        <v>100</v>
      </c>
      <c r="L115" s="53">
        <v>6650</v>
      </c>
      <c r="V115" s="53">
        <v>0</v>
      </c>
      <c r="W115" s="53">
        <v>100</v>
      </c>
      <c r="X115" s="53">
        <v>0</v>
      </c>
      <c r="Y115" s="53">
        <v>0</v>
      </c>
      <c r="AH115" s="54">
        <v>0</v>
      </c>
      <c r="AI115" s="54">
        <v>100</v>
      </c>
      <c r="AJ115" s="54">
        <v>0</v>
      </c>
      <c r="AK115" s="1">
        <v>0</v>
      </c>
      <c r="AT115" s="1">
        <v>0</v>
      </c>
      <c r="AU115" s="1">
        <v>100</v>
      </c>
      <c r="AV115" s="1">
        <v>0</v>
      </c>
      <c r="AW115" s="142" t="str">
        <f t="shared" si="2"/>
        <v/>
      </c>
      <c r="AX115" s="142" t="str">
        <f t="shared" si="3"/>
        <v/>
      </c>
    </row>
    <row r="116" spans="3:50">
      <c r="C116" s="1" t="s">
        <v>1138</v>
      </c>
      <c r="D116" s="1" t="s">
        <v>1142</v>
      </c>
      <c r="E116" s="1">
        <v>927</v>
      </c>
      <c r="F116" s="1">
        <v>16822</v>
      </c>
      <c r="G116" s="1">
        <v>16822</v>
      </c>
      <c r="H116" s="1">
        <v>450</v>
      </c>
      <c r="I116" s="53">
        <v>7570</v>
      </c>
      <c r="J116" s="1">
        <v>100</v>
      </c>
      <c r="L116" s="53">
        <v>7570</v>
      </c>
      <c r="V116" s="53">
        <v>0</v>
      </c>
      <c r="W116" s="53">
        <v>100</v>
      </c>
      <c r="X116" s="53">
        <v>0</v>
      </c>
      <c r="Y116" s="53">
        <v>0</v>
      </c>
      <c r="AH116" s="54">
        <v>0</v>
      </c>
      <c r="AI116" s="54">
        <v>100</v>
      </c>
      <c r="AJ116" s="54">
        <v>0</v>
      </c>
      <c r="AK116" s="1">
        <v>0</v>
      </c>
      <c r="AT116" s="1">
        <v>0</v>
      </c>
      <c r="AU116" s="1">
        <v>100</v>
      </c>
      <c r="AV116" s="1">
        <v>0</v>
      </c>
      <c r="AW116" s="142" t="str">
        <f t="shared" si="2"/>
        <v/>
      </c>
      <c r="AX116" s="142" t="str">
        <f t="shared" si="3"/>
        <v/>
      </c>
    </row>
    <row r="117" spans="3:50">
      <c r="C117" s="1" t="s">
        <v>1143</v>
      </c>
      <c r="E117" s="1">
        <v>12091</v>
      </c>
      <c r="F117" s="1">
        <v>166641</v>
      </c>
      <c r="G117" s="1">
        <v>10772</v>
      </c>
      <c r="H117" s="1">
        <v>23</v>
      </c>
      <c r="I117" s="53">
        <v>3899.4640000000004</v>
      </c>
      <c r="J117" s="1">
        <v>100</v>
      </c>
      <c r="K117" s="1">
        <v>0</v>
      </c>
      <c r="L117" s="53">
        <v>60324.041999999994</v>
      </c>
      <c r="M117" s="53" t="s">
        <v>1032</v>
      </c>
      <c r="N117" s="53" t="s">
        <v>1032</v>
      </c>
      <c r="O117" s="53" t="s">
        <v>1032</v>
      </c>
      <c r="P117" s="53" t="s">
        <v>1032</v>
      </c>
      <c r="Q117" s="53" t="s">
        <v>1032</v>
      </c>
      <c r="R117" s="53" t="s">
        <v>1032</v>
      </c>
      <c r="S117" s="53" t="s">
        <v>1032</v>
      </c>
      <c r="T117" s="53" t="s">
        <v>1032</v>
      </c>
      <c r="U117" s="53" t="s">
        <v>1032</v>
      </c>
      <c r="V117" s="53">
        <v>0</v>
      </c>
      <c r="W117" s="53">
        <v>80</v>
      </c>
      <c r="X117" s="53">
        <v>20</v>
      </c>
      <c r="Y117" s="53">
        <v>0</v>
      </c>
      <c r="Z117" s="53" t="s">
        <v>1032</v>
      </c>
      <c r="AA117" s="53" t="s">
        <v>1032</v>
      </c>
      <c r="AB117" s="53" t="s">
        <v>1032</v>
      </c>
      <c r="AC117" s="54" t="s">
        <v>1032</v>
      </c>
      <c r="AD117" s="54" t="s">
        <v>1032</v>
      </c>
      <c r="AE117" s="54" t="s">
        <v>1032</v>
      </c>
      <c r="AF117" s="54" t="s">
        <v>1032</v>
      </c>
      <c r="AG117" s="54" t="s">
        <v>1032</v>
      </c>
      <c r="AH117" s="54">
        <v>0</v>
      </c>
      <c r="AI117" s="54">
        <v>80</v>
      </c>
      <c r="AJ117" s="54">
        <v>20</v>
      </c>
      <c r="AK117" s="1">
        <v>0</v>
      </c>
      <c r="AL117" s="1" t="s">
        <v>1032</v>
      </c>
      <c r="AM117" s="1" t="s">
        <v>1032</v>
      </c>
      <c r="AN117" s="1" t="s">
        <v>1032</v>
      </c>
      <c r="AO117" s="1" t="s">
        <v>1032</v>
      </c>
      <c r="AP117" s="1" t="s">
        <v>1032</v>
      </c>
      <c r="AQ117" s="1" t="s">
        <v>1032</v>
      </c>
      <c r="AR117" s="1" t="s">
        <v>1032</v>
      </c>
      <c r="AS117" s="1" t="s">
        <v>1032</v>
      </c>
      <c r="AT117" s="1">
        <v>0</v>
      </c>
      <c r="AU117" s="1">
        <v>80</v>
      </c>
      <c r="AV117" s="1">
        <v>20</v>
      </c>
      <c r="AW117" s="142" t="str">
        <f t="shared" si="2"/>
        <v/>
      </c>
      <c r="AX117" s="142" t="str">
        <f t="shared" si="3"/>
        <v/>
      </c>
    </row>
    <row r="118" spans="3:50">
      <c r="C118" s="1" t="s">
        <v>1144</v>
      </c>
      <c r="D118" s="1" t="s">
        <v>1145</v>
      </c>
      <c r="E118" s="1">
        <v>1532</v>
      </c>
      <c r="F118" s="1">
        <v>16878</v>
      </c>
      <c r="G118" s="1">
        <v>363</v>
      </c>
      <c r="H118" s="1">
        <v>362</v>
      </c>
      <c r="I118" s="53">
        <v>131.40600000000001</v>
      </c>
      <c r="J118" s="1">
        <v>100</v>
      </c>
      <c r="L118" s="53">
        <v>6109.8360000000002</v>
      </c>
      <c r="V118" s="53">
        <v>0</v>
      </c>
      <c r="W118" s="53">
        <v>80</v>
      </c>
      <c r="X118" s="53">
        <v>20</v>
      </c>
      <c r="Y118" s="53">
        <v>0</v>
      </c>
      <c r="AH118" s="54">
        <v>0</v>
      </c>
      <c r="AI118" s="54">
        <v>80</v>
      </c>
      <c r="AJ118" s="54">
        <v>20</v>
      </c>
      <c r="AK118" s="1">
        <v>0</v>
      </c>
      <c r="AT118" s="1">
        <v>0</v>
      </c>
      <c r="AU118" s="1">
        <v>80</v>
      </c>
      <c r="AV118" s="1">
        <v>20</v>
      </c>
      <c r="AW118" s="142" t="str">
        <f t="shared" si="2"/>
        <v/>
      </c>
      <c r="AX118" s="142" t="str">
        <f t="shared" si="3"/>
        <v/>
      </c>
    </row>
    <row r="119" spans="3:50">
      <c r="C119" s="1" t="s">
        <v>1144</v>
      </c>
      <c r="D119" s="1" t="s">
        <v>1146</v>
      </c>
      <c r="E119" s="1">
        <v>1222</v>
      </c>
      <c r="F119" s="1">
        <v>19403</v>
      </c>
      <c r="G119" s="1">
        <v>1376</v>
      </c>
      <c r="H119" s="1">
        <v>362</v>
      </c>
      <c r="I119" s="53">
        <v>498.11200000000002</v>
      </c>
      <c r="J119" s="1">
        <v>100</v>
      </c>
      <c r="L119" s="53">
        <v>7023.8860000000004</v>
      </c>
      <c r="V119" s="53">
        <v>0</v>
      </c>
      <c r="W119" s="53">
        <v>80</v>
      </c>
      <c r="X119" s="53">
        <v>20</v>
      </c>
      <c r="Y119" s="53">
        <v>0</v>
      </c>
      <c r="AH119" s="54">
        <v>0</v>
      </c>
      <c r="AI119" s="54">
        <v>80</v>
      </c>
      <c r="AJ119" s="54">
        <v>20</v>
      </c>
      <c r="AK119" s="1">
        <v>0</v>
      </c>
      <c r="AT119" s="1">
        <v>0</v>
      </c>
      <c r="AU119" s="1">
        <v>80</v>
      </c>
      <c r="AV119" s="1">
        <v>20</v>
      </c>
      <c r="AW119" s="142" t="str">
        <f t="shared" si="2"/>
        <v/>
      </c>
      <c r="AX119" s="142" t="str">
        <f t="shared" si="3"/>
        <v/>
      </c>
    </row>
    <row r="120" spans="3:50">
      <c r="C120" s="1" t="s">
        <v>1144</v>
      </c>
      <c r="D120" s="1" t="s">
        <v>1147</v>
      </c>
      <c r="E120" s="1">
        <v>1300</v>
      </c>
      <c r="F120" s="1">
        <v>16743</v>
      </c>
      <c r="G120" s="1">
        <v>721</v>
      </c>
      <c r="H120" s="1">
        <v>362</v>
      </c>
      <c r="I120" s="53">
        <v>261.00200000000001</v>
      </c>
      <c r="J120" s="1">
        <v>100</v>
      </c>
      <c r="L120" s="53">
        <v>6060.9660000000003</v>
      </c>
      <c r="V120" s="53">
        <v>0</v>
      </c>
      <c r="W120" s="53">
        <v>80</v>
      </c>
      <c r="X120" s="53">
        <v>20</v>
      </c>
      <c r="Y120" s="53">
        <v>0</v>
      </c>
      <c r="AH120" s="54">
        <v>0</v>
      </c>
      <c r="AI120" s="54">
        <v>80</v>
      </c>
      <c r="AJ120" s="54">
        <v>20</v>
      </c>
      <c r="AK120" s="1">
        <v>0</v>
      </c>
      <c r="AT120" s="1">
        <v>0</v>
      </c>
      <c r="AU120" s="1">
        <v>80</v>
      </c>
      <c r="AV120" s="1">
        <v>20</v>
      </c>
      <c r="AW120" s="142" t="str">
        <f t="shared" si="2"/>
        <v/>
      </c>
      <c r="AX120" s="142" t="str">
        <f t="shared" si="3"/>
        <v/>
      </c>
    </row>
    <row r="121" spans="3:50">
      <c r="C121" s="1" t="s">
        <v>1144</v>
      </c>
      <c r="D121" s="1" t="s">
        <v>1148</v>
      </c>
      <c r="E121" s="1">
        <v>769</v>
      </c>
      <c r="F121" s="1">
        <v>10619</v>
      </c>
      <c r="G121" s="1">
        <v>562</v>
      </c>
      <c r="H121" s="1">
        <v>362</v>
      </c>
      <c r="I121" s="53">
        <v>203.44399999999999</v>
      </c>
      <c r="J121" s="1">
        <v>100</v>
      </c>
      <c r="L121" s="53">
        <v>3844.078</v>
      </c>
      <c r="V121" s="53">
        <v>0</v>
      </c>
      <c r="W121" s="53">
        <v>80</v>
      </c>
      <c r="X121" s="53">
        <v>20</v>
      </c>
      <c r="Y121" s="53">
        <v>0</v>
      </c>
      <c r="AH121" s="54">
        <v>0</v>
      </c>
      <c r="AI121" s="54">
        <v>80</v>
      </c>
      <c r="AJ121" s="54">
        <v>20</v>
      </c>
      <c r="AK121" s="1">
        <v>0</v>
      </c>
      <c r="AT121" s="1">
        <v>0</v>
      </c>
      <c r="AU121" s="1">
        <v>80</v>
      </c>
      <c r="AV121" s="1">
        <v>20</v>
      </c>
      <c r="AW121" s="142" t="str">
        <f t="shared" si="2"/>
        <v/>
      </c>
      <c r="AX121" s="142" t="str">
        <f t="shared" si="3"/>
        <v/>
      </c>
    </row>
    <row r="122" spans="3:50">
      <c r="C122" s="1" t="s">
        <v>1144</v>
      </c>
      <c r="D122" s="1" t="s">
        <v>1144</v>
      </c>
      <c r="E122" s="1">
        <v>1759</v>
      </c>
      <c r="F122" s="1">
        <v>22789</v>
      </c>
      <c r="G122" s="1">
        <v>1731</v>
      </c>
      <c r="H122" s="1">
        <v>362</v>
      </c>
      <c r="I122" s="53">
        <v>626.62199999999996</v>
      </c>
      <c r="J122" s="1">
        <v>100</v>
      </c>
      <c r="L122" s="53">
        <v>8249.6180000000004</v>
      </c>
      <c r="V122" s="53">
        <v>0</v>
      </c>
      <c r="W122" s="53">
        <v>80</v>
      </c>
      <c r="X122" s="53">
        <v>20</v>
      </c>
      <c r="Y122" s="53">
        <v>0</v>
      </c>
      <c r="AH122" s="54">
        <v>0</v>
      </c>
      <c r="AI122" s="54">
        <v>80</v>
      </c>
      <c r="AJ122" s="54">
        <v>20</v>
      </c>
      <c r="AK122" s="1">
        <v>0</v>
      </c>
      <c r="AT122" s="1">
        <v>0</v>
      </c>
      <c r="AU122" s="1">
        <v>80</v>
      </c>
      <c r="AV122" s="1">
        <v>20</v>
      </c>
      <c r="AW122" s="142" t="str">
        <f t="shared" si="2"/>
        <v/>
      </c>
      <c r="AX122" s="142" t="str">
        <f t="shared" si="3"/>
        <v/>
      </c>
    </row>
    <row r="123" spans="3:50">
      <c r="C123" s="1" t="s">
        <v>1144</v>
      </c>
      <c r="D123" s="1" t="s">
        <v>1149</v>
      </c>
      <c r="E123" s="1">
        <v>1418</v>
      </c>
      <c r="F123" s="1">
        <v>21945</v>
      </c>
      <c r="G123" s="1">
        <v>2259</v>
      </c>
      <c r="H123" s="1">
        <v>362</v>
      </c>
      <c r="I123" s="53">
        <v>817.75800000000004</v>
      </c>
      <c r="J123" s="1">
        <v>100</v>
      </c>
      <c r="L123" s="53">
        <v>7944.09</v>
      </c>
      <c r="V123" s="53">
        <v>0</v>
      </c>
      <c r="W123" s="53">
        <v>80</v>
      </c>
      <c r="X123" s="53">
        <v>20</v>
      </c>
      <c r="Y123" s="53">
        <v>0</v>
      </c>
      <c r="AH123" s="54">
        <v>0</v>
      </c>
      <c r="AI123" s="54">
        <v>80</v>
      </c>
      <c r="AJ123" s="54">
        <v>20</v>
      </c>
      <c r="AK123" s="1">
        <v>0</v>
      </c>
      <c r="AT123" s="1">
        <v>0</v>
      </c>
      <c r="AU123" s="1">
        <v>80</v>
      </c>
      <c r="AV123" s="1">
        <v>20</v>
      </c>
      <c r="AW123" s="142" t="str">
        <f t="shared" si="2"/>
        <v/>
      </c>
      <c r="AX123" s="142" t="str">
        <f t="shared" si="3"/>
        <v/>
      </c>
    </row>
    <row r="124" spans="3:50">
      <c r="C124" s="1" t="s">
        <v>1144</v>
      </c>
      <c r="D124" s="1" t="s">
        <v>1150</v>
      </c>
      <c r="E124" s="1">
        <v>1089</v>
      </c>
      <c r="F124" s="1">
        <v>18549</v>
      </c>
      <c r="G124" s="1">
        <v>1189</v>
      </c>
      <c r="H124" s="1">
        <v>362</v>
      </c>
      <c r="I124" s="53">
        <v>430.41800000000001</v>
      </c>
      <c r="J124" s="1">
        <v>100</v>
      </c>
      <c r="L124" s="53">
        <v>6714.7380000000003</v>
      </c>
      <c r="V124" s="53">
        <v>0</v>
      </c>
      <c r="W124" s="53">
        <v>80</v>
      </c>
      <c r="X124" s="53">
        <v>20</v>
      </c>
      <c r="Y124" s="53">
        <v>0</v>
      </c>
      <c r="AH124" s="54">
        <v>0</v>
      </c>
      <c r="AI124" s="54">
        <v>80</v>
      </c>
      <c r="AJ124" s="54">
        <v>20</v>
      </c>
      <c r="AK124" s="1">
        <v>0</v>
      </c>
      <c r="AT124" s="1">
        <v>0</v>
      </c>
      <c r="AU124" s="1">
        <v>80</v>
      </c>
      <c r="AV124" s="1">
        <v>20</v>
      </c>
      <c r="AW124" s="142" t="str">
        <f t="shared" si="2"/>
        <v/>
      </c>
      <c r="AX124" s="142" t="str">
        <f t="shared" si="3"/>
        <v/>
      </c>
    </row>
    <row r="125" spans="3:50">
      <c r="C125" s="1" t="s">
        <v>1144</v>
      </c>
      <c r="D125" s="1" t="s">
        <v>1151</v>
      </c>
      <c r="E125" s="1">
        <v>569</v>
      </c>
      <c r="F125" s="1">
        <v>6396</v>
      </c>
      <c r="G125" s="1">
        <v>757</v>
      </c>
      <c r="H125" s="1">
        <v>362</v>
      </c>
      <c r="I125" s="53">
        <v>274.03399999999999</v>
      </c>
      <c r="J125" s="1">
        <v>100</v>
      </c>
      <c r="L125" s="53">
        <v>2315.3519999999999</v>
      </c>
      <c r="V125" s="53">
        <v>0</v>
      </c>
      <c r="W125" s="53">
        <v>80</v>
      </c>
      <c r="X125" s="53">
        <v>20</v>
      </c>
      <c r="Y125" s="53">
        <v>0</v>
      </c>
      <c r="AH125" s="54">
        <v>0</v>
      </c>
      <c r="AI125" s="54">
        <v>80</v>
      </c>
      <c r="AJ125" s="54">
        <v>20</v>
      </c>
      <c r="AK125" s="1">
        <v>0</v>
      </c>
      <c r="AT125" s="1">
        <v>0</v>
      </c>
      <c r="AU125" s="1">
        <v>80</v>
      </c>
      <c r="AV125" s="1">
        <v>20</v>
      </c>
      <c r="AW125" s="142" t="str">
        <f t="shared" si="2"/>
        <v/>
      </c>
      <c r="AX125" s="142" t="str">
        <f t="shared" si="3"/>
        <v/>
      </c>
    </row>
    <row r="126" spans="3:50">
      <c r="C126" s="1" t="s">
        <v>1144</v>
      </c>
      <c r="D126" s="1" t="s">
        <v>1152</v>
      </c>
      <c r="E126" s="1">
        <v>752</v>
      </c>
      <c r="F126" s="1">
        <v>8901</v>
      </c>
      <c r="G126" s="1">
        <v>478</v>
      </c>
      <c r="H126" s="1">
        <v>362</v>
      </c>
      <c r="I126" s="53">
        <v>173.036</v>
      </c>
      <c r="J126" s="1">
        <v>100</v>
      </c>
      <c r="L126" s="53">
        <v>3222.1619999999998</v>
      </c>
      <c r="V126" s="53">
        <v>0</v>
      </c>
      <c r="W126" s="53">
        <v>80</v>
      </c>
      <c r="X126" s="53">
        <v>20</v>
      </c>
      <c r="Y126" s="53">
        <v>0</v>
      </c>
      <c r="AH126" s="54">
        <v>0</v>
      </c>
      <c r="AI126" s="54">
        <v>80</v>
      </c>
      <c r="AJ126" s="54">
        <v>20</v>
      </c>
      <c r="AK126" s="1">
        <v>0</v>
      </c>
      <c r="AT126" s="1">
        <v>0</v>
      </c>
      <c r="AU126" s="1">
        <v>80</v>
      </c>
      <c r="AV126" s="1">
        <v>20</v>
      </c>
      <c r="AW126" s="142" t="str">
        <f t="shared" si="2"/>
        <v/>
      </c>
      <c r="AX126" s="142" t="str">
        <f t="shared" si="3"/>
        <v/>
      </c>
    </row>
    <row r="127" spans="3:50">
      <c r="C127" s="1" t="s">
        <v>1144</v>
      </c>
      <c r="D127" s="1" t="s">
        <v>1153</v>
      </c>
      <c r="E127" s="1">
        <v>1681</v>
      </c>
      <c r="F127" s="1">
        <v>24418</v>
      </c>
      <c r="G127" s="1">
        <v>1336</v>
      </c>
      <c r="H127" s="1">
        <v>362</v>
      </c>
      <c r="I127" s="53">
        <v>483.63200000000001</v>
      </c>
      <c r="J127" s="1">
        <v>100</v>
      </c>
      <c r="L127" s="53">
        <v>8839.3160000000007</v>
      </c>
      <c r="V127" s="53">
        <v>0</v>
      </c>
      <c r="W127" s="53">
        <v>80</v>
      </c>
      <c r="X127" s="53">
        <v>20</v>
      </c>
      <c r="Y127" s="53">
        <v>0</v>
      </c>
      <c r="AH127" s="54">
        <v>0</v>
      </c>
      <c r="AI127" s="54">
        <v>80</v>
      </c>
      <c r="AJ127" s="54">
        <v>20</v>
      </c>
      <c r="AK127" s="1">
        <v>0</v>
      </c>
      <c r="AT127" s="1">
        <v>0</v>
      </c>
      <c r="AU127" s="1">
        <v>80</v>
      </c>
      <c r="AV127" s="1">
        <v>20</v>
      </c>
      <c r="AW127" s="142" t="str">
        <f t="shared" si="2"/>
        <v/>
      </c>
      <c r="AX127" s="142" t="str">
        <f t="shared" si="3"/>
        <v/>
      </c>
    </row>
    <row r="128" spans="3:50">
      <c r="C128" s="1" t="s">
        <v>1154</v>
      </c>
      <c r="E128" s="1">
        <v>21392</v>
      </c>
      <c r="F128" s="1">
        <v>307010</v>
      </c>
      <c r="G128" s="1">
        <v>41498</v>
      </c>
      <c r="H128" s="1">
        <v>41</v>
      </c>
      <c r="I128" s="53">
        <v>12451</v>
      </c>
      <c r="J128" s="1">
        <v>100</v>
      </c>
      <c r="K128" s="1">
        <v>0</v>
      </c>
      <c r="L128" s="53">
        <v>122804</v>
      </c>
      <c r="M128" s="53" t="s">
        <v>1032</v>
      </c>
      <c r="N128" s="53" t="s">
        <v>1032</v>
      </c>
      <c r="O128" s="53" t="s">
        <v>1032</v>
      </c>
      <c r="P128" s="53" t="s">
        <v>1032</v>
      </c>
      <c r="Q128" s="53" t="s">
        <v>1032</v>
      </c>
      <c r="R128" s="53" t="s">
        <v>1032</v>
      </c>
      <c r="S128" s="53" t="s">
        <v>1032</v>
      </c>
      <c r="T128" s="53" t="s">
        <v>1032</v>
      </c>
      <c r="U128" s="53" t="s">
        <v>1032</v>
      </c>
      <c r="V128" s="53">
        <v>0</v>
      </c>
      <c r="W128" s="53">
        <v>70</v>
      </c>
      <c r="X128" s="53">
        <v>30</v>
      </c>
      <c r="Y128" s="53">
        <v>0</v>
      </c>
      <c r="Z128" s="53" t="s">
        <v>1032</v>
      </c>
      <c r="AA128" s="53" t="s">
        <v>1032</v>
      </c>
      <c r="AB128" s="53" t="s">
        <v>1032</v>
      </c>
      <c r="AC128" s="54" t="s">
        <v>1032</v>
      </c>
      <c r="AD128" s="54" t="s">
        <v>1032</v>
      </c>
      <c r="AE128" s="54" t="s">
        <v>1032</v>
      </c>
      <c r="AF128" s="54" t="s">
        <v>1032</v>
      </c>
      <c r="AG128" s="54" t="s">
        <v>1032</v>
      </c>
      <c r="AH128" s="54">
        <v>0</v>
      </c>
      <c r="AI128" s="54">
        <v>0</v>
      </c>
      <c r="AJ128" s="54">
        <v>0</v>
      </c>
      <c r="AK128" s="1">
        <v>0</v>
      </c>
      <c r="AL128" s="1" t="s">
        <v>1032</v>
      </c>
      <c r="AM128" s="1" t="s">
        <v>1032</v>
      </c>
      <c r="AN128" s="1" t="s">
        <v>1032</v>
      </c>
      <c r="AO128" s="1" t="s">
        <v>1032</v>
      </c>
      <c r="AP128" s="1" t="s">
        <v>1032</v>
      </c>
      <c r="AQ128" s="1" t="s">
        <v>1032</v>
      </c>
      <c r="AR128" s="1" t="s">
        <v>1032</v>
      </c>
      <c r="AS128" s="1" t="s">
        <v>1032</v>
      </c>
      <c r="AT128" s="1">
        <v>0</v>
      </c>
      <c r="AU128" s="1">
        <v>0</v>
      </c>
      <c r="AV128" s="1">
        <v>0</v>
      </c>
      <c r="AW128" s="142" t="str">
        <f t="shared" si="2"/>
        <v/>
      </c>
      <c r="AX128" s="142" t="str">
        <f t="shared" si="3"/>
        <v/>
      </c>
    </row>
    <row r="129" spans="3:50">
      <c r="C129" s="1" t="s">
        <v>1155</v>
      </c>
      <c r="D129" s="1" t="s">
        <v>1156</v>
      </c>
      <c r="E129" s="1">
        <v>1168</v>
      </c>
      <c r="F129" s="1">
        <v>16500</v>
      </c>
      <c r="G129" s="1">
        <v>519</v>
      </c>
      <c r="H129" s="1">
        <v>300</v>
      </c>
      <c r="I129" s="53">
        <v>156</v>
      </c>
      <c r="J129" s="1">
        <v>100</v>
      </c>
      <c r="L129" s="53">
        <v>6600</v>
      </c>
      <c r="V129" s="53">
        <v>0</v>
      </c>
      <c r="W129" s="53">
        <v>70</v>
      </c>
      <c r="X129" s="53">
        <v>30</v>
      </c>
      <c r="Y129" s="53">
        <v>0</v>
      </c>
      <c r="AH129" s="54">
        <v>0</v>
      </c>
      <c r="AI129" s="54">
        <v>0</v>
      </c>
      <c r="AJ129" s="54">
        <v>0</v>
      </c>
      <c r="AK129" s="1">
        <v>0</v>
      </c>
      <c r="AT129" s="1">
        <v>0</v>
      </c>
      <c r="AU129" s="1">
        <v>0</v>
      </c>
      <c r="AV129" s="1">
        <v>0</v>
      </c>
      <c r="AW129" s="142" t="str">
        <f t="shared" si="2"/>
        <v/>
      </c>
      <c r="AX129" s="142" t="str">
        <f t="shared" si="3"/>
        <v/>
      </c>
    </row>
    <row r="130" spans="3:50">
      <c r="C130" s="1" t="s">
        <v>1155</v>
      </c>
      <c r="D130" s="1" t="s">
        <v>1157</v>
      </c>
      <c r="E130" s="1">
        <v>1147</v>
      </c>
      <c r="F130" s="1">
        <v>16000</v>
      </c>
      <c r="G130" s="1">
        <v>1374</v>
      </c>
      <c r="H130" s="1">
        <v>300</v>
      </c>
      <c r="I130" s="53">
        <v>412</v>
      </c>
      <c r="J130" s="1">
        <v>100</v>
      </c>
      <c r="L130" s="53">
        <v>6400</v>
      </c>
      <c r="V130" s="53">
        <v>0</v>
      </c>
      <c r="W130" s="53">
        <v>70</v>
      </c>
      <c r="X130" s="53">
        <v>30</v>
      </c>
      <c r="Y130" s="53">
        <v>0</v>
      </c>
      <c r="AH130" s="54">
        <v>0</v>
      </c>
      <c r="AI130" s="54">
        <v>0</v>
      </c>
      <c r="AJ130" s="54">
        <v>0</v>
      </c>
      <c r="AK130" s="1">
        <v>0</v>
      </c>
      <c r="AT130" s="1">
        <v>0</v>
      </c>
      <c r="AU130" s="1">
        <v>0</v>
      </c>
      <c r="AV130" s="1">
        <v>0</v>
      </c>
      <c r="AW130" s="142" t="str">
        <f t="shared" si="2"/>
        <v/>
      </c>
      <c r="AX130" s="142" t="str">
        <f t="shared" si="3"/>
        <v/>
      </c>
    </row>
    <row r="131" spans="3:50">
      <c r="C131" s="1" t="s">
        <v>1155</v>
      </c>
      <c r="D131" s="1" t="s">
        <v>1158</v>
      </c>
      <c r="E131" s="1">
        <v>1298</v>
      </c>
      <c r="F131" s="1">
        <v>16500</v>
      </c>
      <c r="G131" s="1">
        <v>1723</v>
      </c>
      <c r="H131" s="1">
        <v>300</v>
      </c>
      <c r="I131" s="53">
        <v>517</v>
      </c>
      <c r="J131" s="1">
        <v>100</v>
      </c>
      <c r="L131" s="53">
        <v>6600</v>
      </c>
      <c r="V131" s="53">
        <v>0</v>
      </c>
      <c r="W131" s="53">
        <v>70</v>
      </c>
      <c r="X131" s="53">
        <v>30</v>
      </c>
      <c r="Y131" s="53">
        <v>0</v>
      </c>
      <c r="AH131" s="54">
        <v>0</v>
      </c>
      <c r="AI131" s="54">
        <v>0</v>
      </c>
      <c r="AJ131" s="54">
        <v>0</v>
      </c>
      <c r="AK131" s="1">
        <v>0</v>
      </c>
      <c r="AT131" s="1">
        <v>0</v>
      </c>
      <c r="AU131" s="1">
        <v>0</v>
      </c>
      <c r="AV131" s="1">
        <v>0</v>
      </c>
      <c r="AW131" s="142" t="str">
        <f t="shared" si="2"/>
        <v/>
      </c>
      <c r="AX131" s="142" t="str">
        <f t="shared" si="3"/>
        <v/>
      </c>
    </row>
    <row r="132" spans="3:50">
      <c r="C132" s="1" t="s">
        <v>1155</v>
      </c>
      <c r="D132" s="1" t="s">
        <v>1159</v>
      </c>
      <c r="E132" s="1">
        <v>332</v>
      </c>
      <c r="F132" s="1">
        <v>3250</v>
      </c>
      <c r="G132" s="1">
        <v>925</v>
      </c>
      <c r="H132" s="1">
        <v>300</v>
      </c>
      <c r="I132" s="53">
        <v>278</v>
      </c>
      <c r="J132" s="1">
        <v>100</v>
      </c>
      <c r="L132" s="53">
        <v>1300</v>
      </c>
      <c r="V132" s="53">
        <v>0</v>
      </c>
      <c r="W132" s="53">
        <v>70</v>
      </c>
      <c r="X132" s="53">
        <v>30</v>
      </c>
      <c r="Y132" s="53">
        <v>0</v>
      </c>
      <c r="AH132" s="54">
        <v>0</v>
      </c>
      <c r="AI132" s="54">
        <v>0</v>
      </c>
      <c r="AJ132" s="54">
        <v>0</v>
      </c>
      <c r="AK132" s="1">
        <v>0</v>
      </c>
      <c r="AT132" s="1">
        <v>0</v>
      </c>
      <c r="AU132" s="1">
        <v>0</v>
      </c>
      <c r="AV132" s="1">
        <v>0</v>
      </c>
      <c r="AW132" s="142" t="str">
        <f t="shared" si="2"/>
        <v/>
      </c>
      <c r="AX132" s="142" t="str">
        <f t="shared" si="3"/>
        <v/>
      </c>
    </row>
    <row r="133" spans="3:50">
      <c r="C133" s="1" t="s">
        <v>1155</v>
      </c>
      <c r="D133" s="1" t="s">
        <v>1160</v>
      </c>
      <c r="E133" s="1">
        <v>1207</v>
      </c>
      <c r="F133" s="1">
        <v>16500</v>
      </c>
      <c r="G133" s="1">
        <v>3389</v>
      </c>
      <c r="H133" s="1">
        <v>300</v>
      </c>
      <c r="I133" s="53">
        <v>1017</v>
      </c>
      <c r="J133" s="1">
        <v>100</v>
      </c>
      <c r="L133" s="53">
        <v>6600</v>
      </c>
      <c r="V133" s="53">
        <v>0</v>
      </c>
      <c r="W133" s="53">
        <v>70</v>
      </c>
      <c r="X133" s="53">
        <v>30</v>
      </c>
      <c r="Y133" s="53">
        <v>0</v>
      </c>
      <c r="AH133" s="54">
        <v>0</v>
      </c>
      <c r="AI133" s="54">
        <v>0</v>
      </c>
      <c r="AJ133" s="54">
        <v>0</v>
      </c>
      <c r="AK133" s="1">
        <v>0</v>
      </c>
      <c r="AT133" s="1">
        <v>0</v>
      </c>
      <c r="AU133" s="1">
        <v>0</v>
      </c>
      <c r="AV133" s="1">
        <v>0</v>
      </c>
      <c r="AW133" s="142" t="str">
        <f t="shared" si="2"/>
        <v/>
      </c>
      <c r="AX133" s="142" t="str">
        <f t="shared" si="3"/>
        <v/>
      </c>
    </row>
    <row r="134" spans="3:50">
      <c r="C134" s="1" t="s">
        <v>1155</v>
      </c>
      <c r="D134" s="1" t="s">
        <v>1161</v>
      </c>
      <c r="E134" s="1">
        <v>1287</v>
      </c>
      <c r="F134" s="1">
        <v>13500</v>
      </c>
      <c r="G134" s="1">
        <v>3876</v>
      </c>
      <c r="H134" s="1">
        <v>300</v>
      </c>
      <c r="I134" s="53">
        <v>1163</v>
      </c>
      <c r="J134" s="1">
        <v>100</v>
      </c>
      <c r="L134" s="53">
        <v>5400</v>
      </c>
      <c r="V134" s="53">
        <v>0</v>
      </c>
      <c r="W134" s="53">
        <v>70</v>
      </c>
      <c r="X134" s="53">
        <v>30</v>
      </c>
      <c r="Y134" s="53">
        <v>0</v>
      </c>
      <c r="AH134" s="54">
        <v>0</v>
      </c>
      <c r="AI134" s="54">
        <v>0</v>
      </c>
      <c r="AJ134" s="54">
        <v>0</v>
      </c>
      <c r="AK134" s="1">
        <v>0</v>
      </c>
      <c r="AT134" s="1">
        <v>0</v>
      </c>
      <c r="AU134" s="1">
        <v>0</v>
      </c>
      <c r="AV134" s="1">
        <v>0</v>
      </c>
      <c r="AW134" s="142" t="str">
        <f t="shared" si="2"/>
        <v/>
      </c>
      <c r="AX134" s="142" t="str">
        <f t="shared" si="3"/>
        <v/>
      </c>
    </row>
    <row r="135" spans="3:50">
      <c r="C135" s="1" t="s">
        <v>1155</v>
      </c>
      <c r="D135" s="1" t="s">
        <v>1162</v>
      </c>
      <c r="E135" s="1">
        <v>1511</v>
      </c>
      <c r="F135" s="1">
        <v>22500</v>
      </c>
      <c r="G135" s="1">
        <v>5184</v>
      </c>
      <c r="H135" s="1">
        <v>300</v>
      </c>
      <c r="I135" s="53">
        <v>1555</v>
      </c>
      <c r="J135" s="1">
        <v>100</v>
      </c>
      <c r="L135" s="53">
        <v>9000</v>
      </c>
      <c r="V135" s="53">
        <v>0</v>
      </c>
      <c r="W135" s="53">
        <v>70</v>
      </c>
      <c r="X135" s="53">
        <v>30</v>
      </c>
      <c r="Y135" s="53">
        <v>0</v>
      </c>
      <c r="AH135" s="54">
        <v>0</v>
      </c>
      <c r="AI135" s="54">
        <v>0</v>
      </c>
      <c r="AJ135" s="54">
        <v>0</v>
      </c>
      <c r="AK135" s="1">
        <v>0</v>
      </c>
      <c r="AT135" s="1">
        <v>0</v>
      </c>
      <c r="AU135" s="1">
        <v>0</v>
      </c>
      <c r="AV135" s="1">
        <v>0</v>
      </c>
      <c r="AW135" s="142" t="str">
        <f t="shared" si="2"/>
        <v/>
      </c>
      <c r="AX135" s="142" t="str">
        <f t="shared" si="3"/>
        <v/>
      </c>
    </row>
    <row r="136" spans="3:50">
      <c r="C136" s="1" t="s">
        <v>1155</v>
      </c>
      <c r="D136" s="1" t="s">
        <v>1155</v>
      </c>
      <c r="E136" s="1">
        <v>253</v>
      </c>
      <c r="F136" s="1">
        <v>2700</v>
      </c>
      <c r="G136" s="1">
        <v>184</v>
      </c>
      <c r="H136" s="1">
        <v>300</v>
      </c>
      <c r="I136" s="53">
        <v>55</v>
      </c>
      <c r="J136" s="1">
        <v>100</v>
      </c>
      <c r="L136" s="53">
        <v>1080</v>
      </c>
      <c r="V136" s="53">
        <v>0</v>
      </c>
      <c r="W136" s="53">
        <v>70</v>
      </c>
      <c r="X136" s="53">
        <v>30</v>
      </c>
      <c r="Y136" s="53">
        <v>0</v>
      </c>
      <c r="AH136" s="54">
        <v>0</v>
      </c>
      <c r="AI136" s="54">
        <v>0</v>
      </c>
      <c r="AJ136" s="54">
        <v>0</v>
      </c>
      <c r="AK136" s="1">
        <v>0</v>
      </c>
      <c r="AT136" s="1">
        <v>0</v>
      </c>
      <c r="AU136" s="1">
        <v>0</v>
      </c>
      <c r="AV136" s="1">
        <v>0</v>
      </c>
      <c r="AW136" s="142" t="str">
        <f t="shared" ref="AW136:AW199" si="4">IF(SUM($E136:$AV136)&lt;&gt;0,IFERROR(IFERROR(INDEX(pname,MATCH($B136,pid_fao,0),1),INDEX(pname,MATCH($B136,pid_th,0),1)),""),"")</f>
        <v/>
      </c>
      <c r="AX136" s="142" t="str">
        <f t="shared" ref="AX136:AX199" si="5">IF(SUM($E136:$AV136)&lt;&gt;0,IFERROR(IFERROR(INDEX(pname,MATCH($B136,pid_fao,0),5),INDEX(pname,MATCH($B136,pid_th,0),5)),""),"")</f>
        <v/>
      </c>
    </row>
    <row r="137" spans="3:50">
      <c r="C137" s="1" t="s">
        <v>1155</v>
      </c>
      <c r="D137" s="1" t="s">
        <v>1163</v>
      </c>
      <c r="E137" s="1">
        <v>1295</v>
      </c>
      <c r="F137" s="1">
        <v>16540</v>
      </c>
      <c r="G137" s="1">
        <v>2970</v>
      </c>
      <c r="H137" s="1">
        <v>300</v>
      </c>
      <c r="I137" s="53">
        <v>891</v>
      </c>
      <c r="J137" s="1">
        <v>100</v>
      </c>
      <c r="L137" s="53">
        <v>6616</v>
      </c>
      <c r="V137" s="53">
        <v>0</v>
      </c>
      <c r="W137" s="53">
        <v>70</v>
      </c>
      <c r="X137" s="53">
        <v>30</v>
      </c>
      <c r="Y137" s="53">
        <v>0</v>
      </c>
      <c r="AH137" s="54">
        <v>0</v>
      </c>
      <c r="AI137" s="54">
        <v>0</v>
      </c>
      <c r="AJ137" s="54">
        <v>0</v>
      </c>
      <c r="AK137" s="1">
        <v>0</v>
      </c>
      <c r="AT137" s="1">
        <v>0</v>
      </c>
      <c r="AU137" s="1">
        <v>0</v>
      </c>
      <c r="AV137" s="1">
        <v>0</v>
      </c>
      <c r="AW137" s="142" t="str">
        <f t="shared" si="4"/>
        <v/>
      </c>
      <c r="AX137" s="142" t="str">
        <f t="shared" si="5"/>
        <v/>
      </c>
    </row>
    <row r="138" spans="3:50">
      <c r="C138" s="1" t="s">
        <v>1155</v>
      </c>
      <c r="D138" s="1" t="s">
        <v>1164</v>
      </c>
      <c r="E138" s="1">
        <v>1522</v>
      </c>
      <c r="F138" s="1">
        <v>25650</v>
      </c>
      <c r="G138" s="1">
        <v>2235</v>
      </c>
      <c r="H138" s="1">
        <v>300</v>
      </c>
      <c r="I138" s="53">
        <v>671</v>
      </c>
      <c r="J138" s="1">
        <v>100</v>
      </c>
      <c r="L138" s="53">
        <v>10260</v>
      </c>
      <c r="V138" s="53">
        <v>0</v>
      </c>
      <c r="W138" s="53">
        <v>70</v>
      </c>
      <c r="X138" s="53">
        <v>30</v>
      </c>
      <c r="Y138" s="53">
        <v>0</v>
      </c>
      <c r="AH138" s="54">
        <v>0</v>
      </c>
      <c r="AI138" s="54">
        <v>0</v>
      </c>
      <c r="AJ138" s="54">
        <v>0</v>
      </c>
      <c r="AK138" s="1">
        <v>0</v>
      </c>
      <c r="AT138" s="1">
        <v>0</v>
      </c>
      <c r="AU138" s="1">
        <v>0</v>
      </c>
      <c r="AV138" s="1">
        <v>0</v>
      </c>
      <c r="AW138" s="142" t="str">
        <f t="shared" si="4"/>
        <v/>
      </c>
      <c r="AX138" s="142" t="str">
        <f t="shared" si="5"/>
        <v/>
      </c>
    </row>
    <row r="139" spans="3:50">
      <c r="C139" s="1" t="s">
        <v>1155</v>
      </c>
      <c r="D139" s="1" t="s">
        <v>1151</v>
      </c>
      <c r="E139" s="1">
        <v>1923</v>
      </c>
      <c r="F139" s="1">
        <v>32650</v>
      </c>
      <c r="G139" s="1">
        <v>4453</v>
      </c>
      <c r="H139" s="1">
        <v>300</v>
      </c>
      <c r="I139" s="53">
        <v>1336</v>
      </c>
      <c r="J139" s="1">
        <v>100</v>
      </c>
      <c r="L139" s="53">
        <v>13060</v>
      </c>
      <c r="V139" s="53">
        <v>0</v>
      </c>
      <c r="W139" s="53">
        <v>70</v>
      </c>
      <c r="X139" s="53">
        <v>30</v>
      </c>
      <c r="Y139" s="53">
        <v>0</v>
      </c>
      <c r="AH139" s="54">
        <v>0</v>
      </c>
      <c r="AI139" s="54">
        <v>0</v>
      </c>
      <c r="AJ139" s="54">
        <v>0</v>
      </c>
      <c r="AK139" s="1">
        <v>0</v>
      </c>
      <c r="AT139" s="1">
        <v>0</v>
      </c>
      <c r="AU139" s="1">
        <v>0</v>
      </c>
      <c r="AV139" s="1">
        <v>0</v>
      </c>
      <c r="AW139" s="142" t="str">
        <f t="shared" si="4"/>
        <v/>
      </c>
      <c r="AX139" s="142" t="str">
        <f t="shared" si="5"/>
        <v/>
      </c>
    </row>
    <row r="140" spans="3:50">
      <c r="C140" s="1" t="s">
        <v>1155</v>
      </c>
      <c r="D140" s="1" t="s">
        <v>1165</v>
      </c>
      <c r="E140" s="1">
        <v>2065</v>
      </c>
      <c r="F140" s="1">
        <v>33540</v>
      </c>
      <c r="G140" s="1">
        <v>2664</v>
      </c>
      <c r="H140" s="1">
        <v>300</v>
      </c>
      <c r="I140" s="53">
        <v>799</v>
      </c>
      <c r="J140" s="1">
        <v>100</v>
      </c>
      <c r="L140" s="53">
        <v>13416</v>
      </c>
      <c r="V140" s="53">
        <v>0</v>
      </c>
      <c r="W140" s="53">
        <v>70</v>
      </c>
      <c r="X140" s="53">
        <v>30</v>
      </c>
      <c r="Y140" s="53">
        <v>0</v>
      </c>
      <c r="AH140" s="54">
        <v>0</v>
      </c>
      <c r="AI140" s="54">
        <v>0</v>
      </c>
      <c r="AJ140" s="54">
        <v>0</v>
      </c>
      <c r="AK140" s="1">
        <v>0</v>
      </c>
      <c r="AT140" s="1">
        <v>0</v>
      </c>
      <c r="AU140" s="1">
        <v>0</v>
      </c>
      <c r="AV140" s="1">
        <v>0</v>
      </c>
      <c r="AW140" s="142" t="str">
        <f t="shared" si="4"/>
        <v/>
      </c>
      <c r="AX140" s="142" t="str">
        <f t="shared" si="5"/>
        <v/>
      </c>
    </row>
    <row r="141" spans="3:50">
      <c r="C141" s="1" t="s">
        <v>1155</v>
      </c>
      <c r="D141" s="1" t="s">
        <v>1166</v>
      </c>
      <c r="E141" s="1">
        <v>1419</v>
      </c>
      <c r="F141" s="1">
        <v>26320</v>
      </c>
      <c r="G141" s="1">
        <v>3456</v>
      </c>
      <c r="H141" s="1">
        <v>300</v>
      </c>
      <c r="I141" s="53">
        <v>1037</v>
      </c>
      <c r="J141" s="1">
        <v>100</v>
      </c>
      <c r="L141" s="53">
        <v>10528</v>
      </c>
      <c r="V141" s="53">
        <v>0</v>
      </c>
      <c r="W141" s="53">
        <v>70</v>
      </c>
      <c r="X141" s="53">
        <v>30</v>
      </c>
      <c r="Y141" s="53">
        <v>0</v>
      </c>
      <c r="AH141" s="54">
        <v>0</v>
      </c>
      <c r="AI141" s="54">
        <v>0</v>
      </c>
      <c r="AJ141" s="54">
        <v>0</v>
      </c>
      <c r="AK141" s="1">
        <v>0</v>
      </c>
      <c r="AT141" s="1">
        <v>0</v>
      </c>
      <c r="AU141" s="1">
        <v>0</v>
      </c>
      <c r="AV141" s="1">
        <v>0</v>
      </c>
      <c r="AW141" s="142" t="str">
        <f t="shared" si="4"/>
        <v/>
      </c>
      <c r="AX141" s="142" t="str">
        <f t="shared" si="5"/>
        <v/>
      </c>
    </row>
    <row r="142" spans="3:50">
      <c r="C142" s="1" t="s">
        <v>1155</v>
      </c>
      <c r="D142" s="1" t="s">
        <v>1167</v>
      </c>
      <c r="E142" s="1">
        <v>988</v>
      </c>
      <c r="F142" s="1">
        <v>11400</v>
      </c>
      <c r="G142" s="1">
        <v>3112</v>
      </c>
      <c r="H142" s="1">
        <v>300</v>
      </c>
      <c r="I142" s="53">
        <v>934</v>
      </c>
      <c r="J142" s="1">
        <v>100</v>
      </c>
      <c r="L142" s="53">
        <v>4560</v>
      </c>
      <c r="V142" s="53">
        <v>0</v>
      </c>
      <c r="W142" s="53">
        <v>70</v>
      </c>
      <c r="X142" s="53">
        <v>30</v>
      </c>
      <c r="Y142" s="53">
        <v>0</v>
      </c>
      <c r="AH142" s="54">
        <v>0</v>
      </c>
      <c r="AI142" s="54">
        <v>0</v>
      </c>
      <c r="AJ142" s="54">
        <v>0</v>
      </c>
      <c r="AK142" s="1">
        <v>0</v>
      </c>
      <c r="AT142" s="1">
        <v>0</v>
      </c>
      <c r="AU142" s="1">
        <v>0</v>
      </c>
      <c r="AV142" s="1">
        <v>0</v>
      </c>
      <c r="AW142" s="142" t="str">
        <f t="shared" si="4"/>
        <v/>
      </c>
      <c r="AX142" s="142" t="str">
        <f t="shared" si="5"/>
        <v/>
      </c>
    </row>
    <row r="143" spans="3:50">
      <c r="C143" s="1" t="s">
        <v>1155</v>
      </c>
      <c r="D143" s="1" t="s">
        <v>1168</v>
      </c>
      <c r="E143" s="1">
        <v>2764</v>
      </c>
      <c r="F143" s="1">
        <v>40210</v>
      </c>
      <c r="G143" s="1">
        <v>3054</v>
      </c>
      <c r="H143" s="1">
        <v>300</v>
      </c>
      <c r="I143" s="53">
        <v>916</v>
      </c>
      <c r="J143" s="1">
        <v>100</v>
      </c>
      <c r="L143" s="53">
        <v>16084</v>
      </c>
      <c r="V143" s="53">
        <v>0</v>
      </c>
      <c r="W143" s="53">
        <v>70</v>
      </c>
      <c r="X143" s="53">
        <v>30</v>
      </c>
      <c r="Y143" s="53">
        <v>0</v>
      </c>
      <c r="AH143" s="54">
        <v>0</v>
      </c>
      <c r="AI143" s="54">
        <v>0</v>
      </c>
      <c r="AJ143" s="54">
        <v>0</v>
      </c>
      <c r="AK143" s="1">
        <v>0</v>
      </c>
      <c r="AT143" s="1">
        <v>0</v>
      </c>
      <c r="AU143" s="1">
        <v>0</v>
      </c>
      <c r="AV143" s="1">
        <v>0</v>
      </c>
      <c r="AW143" s="142" t="str">
        <f t="shared" si="4"/>
        <v/>
      </c>
      <c r="AX143" s="142" t="str">
        <f t="shared" si="5"/>
        <v/>
      </c>
    </row>
    <row r="144" spans="3:50">
      <c r="C144" s="1" t="s">
        <v>1155</v>
      </c>
      <c r="D144" s="1" t="s">
        <v>1169</v>
      </c>
      <c r="E144" s="1">
        <v>1213</v>
      </c>
      <c r="F144" s="1">
        <v>13250</v>
      </c>
      <c r="G144" s="1">
        <v>2380</v>
      </c>
      <c r="H144" s="1">
        <v>300</v>
      </c>
      <c r="I144" s="53">
        <v>714</v>
      </c>
      <c r="J144" s="1">
        <v>100</v>
      </c>
      <c r="L144" s="53">
        <v>5300</v>
      </c>
      <c r="V144" s="53">
        <v>0</v>
      </c>
      <c r="W144" s="53">
        <v>70</v>
      </c>
      <c r="X144" s="53">
        <v>30</v>
      </c>
      <c r="Y144" s="53">
        <v>0</v>
      </c>
      <c r="AH144" s="54">
        <v>0</v>
      </c>
      <c r="AI144" s="54">
        <v>0</v>
      </c>
      <c r="AJ144" s="54">
        <v>0</v>
      </c>
      <c r="AK144" s="1">
        <v>0</v>
      </c>
      <c r="AT144" s="1">
        <v>0</v>
      </c>
      <c r="AU144" s="1">
        <v>0</v>
      </c>
      <c r="AV144" s="1">
        <v>0</v>
      </c>
      <c r="AW144" s="142" t="str">
        <f t="shared" si="4"/>
        <v/>
      </c>
      <c r="AX144" s="142" t="str">
        <f t="shared" si="5"/>
        <v/>
      </c>
    </row>
    <row r="145" spans="3:50">
      <c r="C145" s="1" t="s">
        <v>1170</v>
      </c>
      <c r="E145" s="1">
        <v>4028</v>
      </c>
      <c r="F145" s="1">
        <v>57921</v>
      </c>
      <c r="G145" s="1">
        <v>57169</v>
      </c>
      <c r="H145" s="1">
        <v>345</v>
      </c>
      <c r="I145" s="53">
        <v>20010</v>
      </c>
      <c r="J145" s="1">
        <v>100</v>
      </c>
      <c r="K145" s="1">
        <v>0</v>
      </c>
      <c r="L145" s="53">
        <v>21430.77</v>
      </c>
      <c r="M145" s="53" t="s">
        <v>1032</v>
      </c>
      <c r="N145" s="53" t="s">
        <v>1032</v>
      </c>
      <c r="O145" s="53" t="s">
        <v>1032</v>
      </c>
      <c r="P145" s="53" t="s">
        <v>1032</v>
      </c>
      <c r="Q145" s="53" t="s">
        <v>1032</v>
      </c>
      <c r="R145" s="53" t="s">
        <v>1032</v>
      </c>
      <c r="S145" s="53" t="s">
        <v>1032</v>
      </c>
      <c r="T145" s="53" t="s">
        <v>1032</v>
      </c>
      <c r="U145" s="53" t="s">
        <v>1032</v>
      </c>
      <c r="V145" s="53">
        <v>0</v>
      </c>
      <c r="W145" s="53">
        <v>60</v>
      </c>
      <c r="X145" s="53">
        <v>40</v>
      </c>
      <c r="Y145" s="53">
        <v>0</v>
      </c>
      <c r="Z145" s="53" t="s">
        <v>1032</v>
      </c>
      <c r="AA145" s="53" t="s">
        <v>1032</v>
      </c>
      <c r="AB145" s="53" t="s">
        <v>1032</v>
      </c>
      <c r="AC145" s="54" t="s">
        <v>1032</v>
      </c>
      <c r="AD145" s="54" t="s">
        <v>1032</v>
      </c>
      <c r="AE145" s="54" t="s">
        <v>1032</v>
      </c>
      <c r="AF145" s="54" t="s">
        <v>1032</v>
      </c>
      <c r="AG145" s="54" t="s">
        <v>1032</v>
      </c>
      <c r="AH145" s="54">
        <v>0</v>
      </c>
      <c r="AI145" s="54">
        <v>60</v>
      </c>
      <c r="AJ145" s="54">
        <v>40</v>
      </c>
      <c r="AK145" s="1">
        <v>0</v>
      </c>
      <c r="AL145" s="1" t="s">
        <v>1032</v>
      </c>
      <c r="AM145" s="1" t="s">
        <v>1032</v>
      </c>
      <c r="AN145" s="1" t="s">
        <v>1032</v>
      </c>
      <c r="AO145" s="1" t="s">
        <v>1032</v>
      </c>
      <c r="AP145" s="1" t="s">
        <v>1032</v>
      </c>
      <c r="AQ145" s="1" t="s">
        <v>1032</v>
      </c>
      <c r="AR145" s="1" t="s">
        <v>1032</v>
      </c>
      <c r="AS145" s="1" t="s">
        <v>1032</v>
      </c>
      <c r="AT145" s="1">
        <v>0</v>
      </c>
      <c r="AU145" s="1">
        <v>0</v>
      </c>
      <c r="AV145" s="1">
        <v>0</v>
      </c>
      <c r="AW145" s="142" t="str">
        <f t="shared" si="4"/>
        <v/>
      </c>
      <c r="AX145" s="142" t="str">
        <f t="shared" si="5"/>
        <v/>
      </c>
    </row>
    <row r="146" spans="3:50">
      <c r="C146" s="1" t="s">
        <v>1171</v>
      </c>
      <c r="D146" s="1" t="s">
        <v>1172</v>
      </c>
      <c r="E146" s="1">
        <v>1048</v>
      </c>
      <c r="F146" s="1">
        <v>10888</v>
      </c>
      <c r="G146" s="1">
        <v>10859</v>
      </c>
      <c r="H146" s="1">
        <v>350</v>
      </c>
      <c r="I146" s="53">
        <v>3801</v>
      </c>
      <c r="J146" s="1">
        <v>100</v>
      </c>
      <c r="L146" s="53">
        <v>4028.56</v>
      </c>
      <c r="V146" s="53">
        <v>0</v>
      </c>
      <c r="W146" s="53">
        <v>60</v>
      </c>
      <c r="X146" s="53">
        <v>40</v>
      </c>
      <c r="Y146" s="53">
        <v>0</v>
      </c>
      <c r="AH146" s="54">
        <v>0</v>
      </c>
      <c r="AI146" s="54">
        <v>60</v>
      </c>
      <c r="AJ146" s="54">
        <v>40</v>
      </c>
      <c r="AK146" s="1">
        <v>0</v>
      </c>
      <c r="AT146" s="1">
        <v>0</v>
      </c>
      <c r="AU146" s="1">
        <v>0</v>
      </c>
      <c r="AV146" s="1">
        <v>0</v>
      </c>
      <c r="AW146" s="142" t="str">
        <f t="shared" si="4"/>
        <v/>
      </c>
      <c r="AX146" s="142" t="str">
        <f t="shared" si="5"/>
        <v/>
      </c>
    </row>
    <row r="147" spans="3:50">
      <c r="C147" s="1" t="s">
        <v>1171</v>
      </c>
      <c r="D147" s="1" t="s">
        <v>1171</v>
      </c>
      <c r="E147" s="1">
        <v>1169</v>
      </c>
      <c r="F147" s="1">
        <v>14435</v>
      </c>
      <c r="G147" s="1">
        <v>14386</v>
      </c>
      <c r="H147" s="1">
        <v>350</v>
      </c>
      <c r="I147" s="53">
        <v>5035</v>
      </c>
      <c r="J147" s="1">
        <v>100</v>
      </c>
      <c r="L147" s="53">
        <v>5340.95</v>
      </c>
      <c r="V147" s="53">
        <v>0</v>
      </c>
      <c r="W147" s="53">
        <v>60</v>
      </c>
      <c r="X147" s="53">
        <v>40</v>
      </c>
      <c r="Y147" s="53">
        <v>0</v>
      </c>
      <c r="AH147" s="54">
        <v>0</v>
      </c>
      <c r="AI147" s="54">
        <v>60</v>
      </c>
      <c r="AJ147" s="54">
        <v>40</v>
      </c>
      <c r="AK147" s="1">
        <v>0</v>
      </c>
      <c r="AT147" s="1">
        <v>0</v>
      </c>
      <c r="AU147" s="1">
        <v>0</v>
      </c>
      <c r="AV147" s="1">
        <v>0</v>
      </c>
      <c r="AW147" s="142" t="str">
        <f t="shared" si="4"/>
        <v/>
      </c>
      <c r="AX147" s="142" t="str">
        <f t="shared" si="5"/>
        <v/>
      </c>
    </row>
    <row r="148" spans="3:50">
      <c r="C148" s="1" t="s">
        <v>1171</v>
      </c>
      <c r="D148" s="1" t="s">
        <v>1173</v>
      </c>
      <c r="E148" s="1">
        <v>772</v>
      </c>
      <c r="F148" s="1">
        <v>17481</v>
      </c>
      <c r="G148" s="1">
        <v>17470</v>
      </c>
      <c r="H148" s="1">
        <v>350</v>
      </c>
      <c r="I148" s="53">
        <v>6115</v>
      </c>
      <c r="J148" s="1">
        <v>100</v>
      </c>
      <c r="L148" s="53">
        <v>6467.97</v>
      </c>
      <c r="V148" s="53">
        <v>0</v>
      </c>
      <c r="W148" s="53">
        <v>60</v>
      </c>
      <c r="X148" s="53">
        <v>40</v>
      </c>
      <c r="Y148" s="53">
        <v>0</v>
      </c>
      <c r="AH148" s="54">
        <v>0</v>
      </c>
      <c r="AI148" s="54">
        <v>60</v>
      </c>
      <c r="AJ148" s="54">
        <v>40</v>
      </c>
      <c r="AK148" s="1">
        <v>0</v>
      </c>
      <c r="AT148" s="1">
        <v>0</v>
      </c>
      <c r="AU148" s="1">
        <v>0</v>
      </c>
      <c r="AV148" s="1">
        <v>0</v>
      </c>
      <c r="AW148" s="142" t="str">
        <f t="shared" si="4"/>
        <v/>
      </c>
      <c r="AX148" s="142" t="str">
        <f t="shared" si="5"/>
        <v/>
      </c>
    </row>
    <row r="149" spans="3:50">
      <c r="C149" s="1" t="s">
        <v>1171</v>
      </c>
      <c r="D149" s="1" t="s">
        <v>1174</v>
      </c>
      <c r="E149" s="1">
        <v>1039</v>
      </c>
      <c r="F149" s="1">
        <v>15117</v>
      </c>
      <c r="G149" s="1">
        <v>14454</v>
      </c>
      <c r="H149" s="1">
        <v>350</v>
      </c>
      <c r="I149" s="53">
        <v>5059</v>
      </c>
      <c r="J149" s="1">
        <v>100</v>
      </c>
      <c r="L149" s="53">
        <v>5593.29</v>
      </c>
      <c r="V149" s="53">
        <v>0</v>
      </c>
      <c r="W149" s="53">
        <v>60</v>
      </c>
      <c r="X149" s="53">
        <v>40</v>
      </c>
      <c r="Y149" s="53">
        <v>0</v>
      </c>
      <c r="AH149" s="54">
        <v>0</v>
      </c>
      <c r="AI149" s="54">
        <v>60</v>
      </c>
      <c r="AJ149" s="54">
        <v>40</v>
      </c>
      <c r="AK149" s="1">
        <v>0</v>
      </c>
      <c r="AT149" s="1">
        <v>0</v>
      </c>
      <c r="AU149" s="1">
        <v>0</v>
      </c>
      <c r="AV149" s="1">
        <v>0</v>
      </c>
      <c r="AW149" s="142" t="str">
        <f t="shared" si="4"/>
        <v/>
      </c>
      <c r="AX149" s="142" t="str">
        <f t="shared" si="5"/>
        <v/>
      </c>
    </row>
    <row r="150" spans="3:50">
      <c r="C150" s="1" t="s">
        <v>1175</v>
      </c>
      <c r="E150" s="1">
        <v>12357</v>
      </c>
      <c r="F150" s="1">
        <v>197865</v>
      </c>
      <c r="G150" s="1">
        <v>95068</v>
      </c>
      <c r="H150" s="1">
        <v>168</v>
      </c>
      <c r="I150" s="53">
        <v>33273.799999999996</v>
      </c>
      <c r="J150" s="1">
        <v>100</v>
      </c>
      <c r="K150" s="1">
        <v>0</v>
      </c>
      <c r="L150" s="53">
        <v>69252.75</v>
      </c>
      <c r="M150" s="53" t="s">
        <v>1032</v>
      </c>
      <c r="N150" s="53" t="s">
        <v>1032</v>
      </c>
      <c r="O150" s="53" t="s">
        <v>1032</v>
      </c>
      <c r="P150" s="53" t="s">
        <v>1032</v>
      </c>
      <c r="Q150" s="53" t="s">
        <v>1032</v>
      </c>
      <c r="R150" s="53" t="s">
        <v>1032</v>
      </c>
      <c r="S150" s="53" t="s">
        <v>1032</v>
      </c>
      <c r="T150" s="53" t="s">
        <v>1032</v>
      </c>
      <c r="U150" s="53" t="s">
        <v>1032</v>
      </c>
      <c r="V150" s="53">
        <v>0</v>
      </c>
      <c r="W150" s="53">
        <v>100</v>
      </c>
      <c r="X150" s="53">
        <v>0</v>
      </c>
      <c r="Y150" s="53">
        <v>0</v>
      </c>
      <c r="Z150" s="53" t="s">
        <v>1032</v>
      </c>
      <c r="AA150" s="53" t="s">
        <v>1032</v>
      </c>
      <c r="AB150" s="53" t="s">
        <v>1032</v>
      </c>
      <c r="AC150" s="54" t="s">
        <v>1032</v>
      </c>
      <c r="AD150" s="54" t="s">
        <v>1032</v>
      </c>
      <c r="AE150" s="54" t="s">
        <v>1032</v>
      </c>
      <c r="AF150" s="54" t="s">
        <v>1032</v>
      </c>
      <c r="AG150" s="54" t="s">
        <v>1032</v>
      </c>
      <c r="AH150" s="54">
        <v>0</v>
      </c>
      <c r="AI150" s="54">
        <v>100</v>
      </c>
      <c r="AJ150" s="54">
        <v>0</v>
      </c>
      <c r="AK150" s="1">
        <v>0</v>
      </c>
      <c r="AL150" s="1" t="s">
        <v>1032</v>
      </c>
      <c r="AM150" s="1" t="s">
        <v>1032</v>
      </c>
      <c r="AN150" s="1" t="s">
        <v>1032</v>
      </c>
      <c r="AO150" s="1" t="s">
        <v>1032</v>
      </c>
      <c r="AP150" s="1" t="s">
        <v>1032</v>
      </c>
      <c r="AQ150" s="1" t="s">
        <v>1032</v>
      </c>
      <c r="AR150" s="1" t="s">
        <v>1032</v>
      </c>
      <c r="AS150" s="1" t="s">
        <v>1032</v>
      </c>
      <c r="AT150" s="1">
        <v>0</v>
      </c>
      <c r="AU150" s="1">
        <v>0</v>
      </c>
      <c r="AV150" s="1">
        <v>0</v>
      </c>
      <c r="AW150" s="142" t="str">
        <f t="shared" si="4"/>
        <v/>
      </c>
      <c r="AX150" s="142" t="str">
        <f t="shared" si="5"/>
        <v/>
      </c>
    </row>
    <row r="151" spans="3:50">
      <c r="C151" s="1" t="s">
        <v>1176</v>
      </c>
      <c r="D151" s="1" t="s">
        <v>1177</v>
      </c>
      <c r="E151" s="1">
        <v>1121</v>
      </c>
      <c r="F151" s="1">
        <v>18139</v>
      </c>
      <c r="G151" s="1">
        <v>10591</v>
      </c>
      <c r="H151" s="1">
        <v>350</v>
      </c>
      <c r="I151" s="53">
        <v>3706.85</v>
      </c>
      <c r="J151" s="1">
        <v>100</v>
      </c>
      <c r="L151" s="53">
        <v>6348.65</v>
      </c>
      <c r="V151" s="53">
        <v>0</v>
      </c>
      <c r="W151" s="53">
        <v>100</v>
      </c>
      <c r="X151" s="53">
        <v>0</v>
      </c>
      <c r="Y151" s="53">
        <v>0</v>
      </c>
      <c r="AH151" s="54">
        <v>0</v>
      </c>
      <c r="AI151" s="54">
        <v>100</v>
      </c>
      <c r="AJ151" s="54">
        <v>0</v>
      </c>
      <c r="AK151" s="1">
        <v>0</v>
      </c>
      <c r="AT151" s="1">
        <v>0</v>
      </c>
      <c r="AU151" s="1">
        <v>0</v>
      </c>
      <c r="AV151" s="1">
        <v>0</v>
      </c>
      <c r="AW151" s="142" t="str">
        <f t="shared" si="4"/>
        <v/>
      </c>
      <c r="AX151" s="142" t="str">
        <f t="shared" si="5"/>
        <v/>
      </c>
    </row>
    <row r="152" spans="3:50">
      <c r="C152" s="1" t="s">
        <v>1176</v>
      </c>
      <c r="D152" s="1" t="s">
        <v>1178</v>
      </c>
      <c r="E152" s="1">
        <v>1922</v>
      </c>
      <c r="F152" s="1">
        <v>28382</v>
      </c>
      <c r="G152" s="1">
        <v>12217</v>
      </c>
      <c r="H152" s="1">
        <v>350</v>
      </c>
      <c r="I152" s="53">
        <v>4275.95</v>
      </c>
      <c r="J152" s="1">
        <v>100</v>
      </c>
      <c r="L152" s="53">
        <v>9933.7000000000007</v>
      </c>
      <c r="V152" s="53">
        <v>0</v>
      </c>
      <c r="W152" s="53">
        <v>100</v>
      </c>
      <c r="X152" s="53">
        <v>0</v>
      </c>
      <c r="Y152" s="53">
        <v>0</v>
      </c>
      <c r="AH152" s="54">
        <v>0</v>
      </c>
      <c r="AI152" s="54">
        <v>100</v>
      </c>
      <c r="AJ152" s="54">
        <v>0</v>
      </c>
      <c r="AK152" s="1">
        <v>0</v>
      </c>
      <c r="AT152" s="1">
        <v>0</v>
      </c>
      <c r="AU152" s="1">
        <v>0</v>
      </c>
      <c r="AV152" s="1">
        <v>0</v>
      </c>
      <c r="AW152" s="142" t="str">
        <f t="shared" si="4"/>
        <v/>
      </c>
      <c r="AX152" s="142" t="str">
        <f t="shared" si="5"/>
        <v/>
      </c>
    </row>
    <row r="153" spans="3:50">
      <c r="C153" s="1" t="s">
        <v>1176</v>
      </c>
      <c r="D153" s="1" t="s">
        <v>1179</v>
      </c>
      <c r="E153" s="1">
        <v>728</v>
      </c>
      <c r="F153" s="1">
        <v>13106</v>
      </c>
      <c r="G153" s="1">
        <v>6364</v>
      </c>
      <c r="H153" s="1">
        <v>350</v>
      </c>
      <c r="I153" s="53">
        <v>2227.4</v>
      </c>
      <c r="J153" s="1">
        <v>100</v>
      </c>
      <c r="L153" s="53">
        <v>4587.1000000000004</v>
      </c>
      <c r="V153" s="53">
        <v>0</v>
      </c>
      <c r="W153" s="53">
        <v>100</v>
      </c>
      <c r="X153" s="53">
        <v>0</v>
      </c>
      <c r="Y153" s="53">
        <v>0</v>
      </c>
      <c r="AH153" s="54">
        <v>0</v>
      </c>
      <c r="AI153" s="54">
        <v>100</v>
      </c>
      <c r="AJ153" s="54">
        <v>0</v>
      </c>
      <c r="AK153" s="1">
        <v>0</v>
      </c>
      <c r="AT153" s="1">
        <v>0</v>
      </c>
      <c r="AU153" s="1">
        <v>0</v>
      </c>
      <c r="AV153" s="1">
        <v>0</v>
      </c>
      <c r="AW153" s="142" t="str">
        <f t="shared" si="4"/>
        <v/>
      </c>
      <c r="AX153" s="142" t="str">
        <f t="shared" si="5"/>
        <v/>
      </c>
    </row>
    <row r="154" spans="3:50">
      <c r="C154" s="1" t="s">
        <v>1176</v>
      </c>
      <c r="D154" s="1" t="s">
        <v>1180</v>
      </c>
      <c r="E154" s="1">
        <v>897</v>
      </c>
      <c r="F154" s="1">
        <v>13612</v>
      </c>
      <c r="G154" s="1">
        <v>8608</v>
      </c>
      <c r="H154" s="1">
        <v>350</v>
      </c>
      <c r="I154" s="53">
        <v>3012.8</v>
      </c>
      <c r="J154" s="1">
        <v>100</v>
      </c>
      <c r="L154" s="53">
        <v>4764.2</v>
      </c>
      <c r="V154" s="53">
        <v>0</v>
      </c>
      <c r="W154" s="53">
        <v>100</v>
      </c>
      <c r="X154" s="53">
        <v>0</v>
      </c>
      <c r="Y154" s="53">
        <v>0</v>
      </c>
      <c r="AH154" s="54">
        <v>0</v>
      </c>
      <c r="AI154" s="54">
        <v>100</v>
      </c>
      <c r="AJ154" s="54">
        <v>0</v>
      </c>
      <c r="AK154" s="1">
        <v>0</v>
      </c>
      <c r="AT154" s="1">
        <v>0</v>
      </c>
      <c r="AU154" s="1">
        <v>0</v>
      </c>
      <c r="AV154" s="1">
        <v>0</v>
      </c>
      <c r="AW154" s="142" t="str">
        <f t="shared" si="4"/>
        <v/>
      </c>
      <c r="AX154" s="142" t="str">
        <f t="shared" si="5"/>
        <v/>
      </c>
    </row>
    <row r="155" spans="3:50">
      <c r="C155" s="1" t="s">
        <v>1176</v>
      </c>
      <c r="D155" s="1" t="s">
        <v>1181</v>
      </c>
      <c r="E155" s="1">
        <v>1409</v>
      </c>
      <c r="F155" s="1">
        <v>27325</v>
      </c>
      <c r="G155" s="1">
        <v>8486</v>
      </c>
      <c r="H155" s="1">
        <v>350</v>
      </c>
      <c r="I155" s="53">
        <v>2970.1</v>
      </c>
      <c r="J155" s="1">
        <v>100</v>
      </c>
      <c r="L155" s="53">
        <v>9563.75</v>
      </c>
      <c r="V155" s="53">
        <v>0</v>
      </c>
      <c r="W155" s="53">
        <v>100</v>
      </c>
      <c r="X155" s="53">
        <v>0</v>
      </c>
      <c r="Y155" s="53">
        <v>0</v>
      </c>
      <c r="AH155" s="54">
        <v>0</v>
      </c>
      <c r="AI155" s="54">
        <v>100</v>
      </c>
      <c r="AJ155" s="54">
        <v>0</v>
      </c>
      <c r="AK155" s="1">
        <v>0</v>
      </c>
      <c r="AT155" s="1">
        <v>0</v>
      </c>
      <c r="AU155" s="1">
        <v>0</v>
      </c>
      <c r="AV155" s="1">
        <v>0</v>
      </c>
      <c r="AW155" s="142" t="str">
        <f t="shared" si="4"/>
        <v/>
      </c>
      <c r="AX155" s="142" t="str">
        <f t="shared" si="5"/>
        <v/>
      </c>
    </row>
    <row r="156" spans="3:50">
      <c r="C156" s="1" t="s">
        <v>1176</v>
      </c>
      <c r="D156" s="1" t="s">
        <v>1176</v>
      </c>
      <c r="E156" s="1">
        <v>1458</v>
      </c>
      <c r="F156" s="1">
        <v>19080</v>
      </c>
      <c r="G156" s="1">
        <v>9260</v>
      </c>
      <c r="H156" s="1">
        <v>350</v>
      </c>
      <c r="I156" s="53">
        <v>3241</v>
      </c>
      <c r="J156" s="1">
        <v>100</v>
      </c>
      <c r="L156" s="53">
        <v>6678</v>
      </c>
      <c r="V156" s="53">
        <v>0</v>
      </c>
      <c r="W156" s="53">
        <v>100</v>
      </c>
      <c r="X156" s="53">
        <v>0</v>
      </c>
      <c r="Y156" s="53">
        <v>0</v>
      </c>
      <c r="AH156" s="54">
        <v>0</v>
      </c>
      <c r="AI156" s="54">
        <v>100</v>
      </c>
      <c r="AJ156" s="54">
        <v>0</v>
      </c>
      <c r="AK156" s="1">
        <v>0</v>
      </c>
      <c r="AT156" s="1">
        <v>0</v>
      </c>
      <c r="AU156" s="1">
        <v>0</v>
      </c>
      <c r="AV156" s="1">
        <v>0</v>
      </c>
      <c r="AW156" s="142" t="str">
        <f t="shared" si="4"/>
        <v/>
      </c>
      <c r="AX156" s="142" t="str">
        <f t="shared" si="5"/>
        <v/>
      </c>
    </row>
    <row r="157" spans="3:50">
      <c r="C157" s="1" t="s">
        <v>1176</v>
      </c>
      <c r="D157" s="1" t="s">
        <v>1182</v>
      </c>
      <c r="E157" s="1">
        <v>844</v>
      </c>
      <c r="F157" s="1">
        <v>15841</v>
      </c>
      <c r="G157" s="1">
        <v>7551</v>
      </c>
      <c r="H157" s="1">
        <v>350</v>
      </c>
      <c r="I157" s="53">
        <v>2642.85</v>
      </c>
      <c r="J157" s="1">
        <v>100</v>
      </c>
      <c r="L157" s="53">
        <v>5544.35</v>
      </c>
      <c r="V157" s="53">
        <v>0</v>
      </c>
      <c r="W157" s="53">
        <v>100</v>
      </c>
      <c r="X157" s="53">
        <v>0</v>
      </c>
      <c r="Y157" s="53">
        <v>0</v>
      </c>
      <c r="AH157" s="54">
        <v>0</v>
      </c>
      <c r="AI157" s="54">
        <v>100</v>
      </c>
      <c r="AJ157" s="54">
        <v>0</v>
      </c>
      <c r="AK157" s="1">
        <v>0</v>
      </c>
      <c r="AT157" s="1">
        <v>0</v>
      </c>
      <c r="AU157" s="1">
        <v>0</v>
      </c>
      <c r="AV157" s="1">
        <v>0</v>
      </c>
      <c r="AW157" s="142" t="str">
        <f t="shared" si="4"/>
        <v/>
      </c>
      <c r="AX157" s="142" t="str">
        <f t="shared" si="5"/>
        <v/>
      </c>
    </row>
    <row r="158" spans="3:50">
      <c r="C158" s="1" t="s">
        <v>1176</v>
      </c>
      <c r="D158" s="1" t="s">
        <v>1183</v>
      </c>
      <c r="E158" s="1">
        <v>1353</v>
      </c>
      <c r="F158" s="1">
        <v>20140</v>
      </c>
      <c r="G158" s="1">
        <v>10746</v>
      </c>
      <c r="H158" s="1">
        <v>350</v>
      </c>
      <c r="I158" s="53">
        <v>3761.1</v>
      </c>
      <c r="J158" s="1">
        <v>100</v>
      </c>
      <c r="L158" s="53">
        <v>7049</v>
      </c>
      <c r="V158" s="53">
        <v>0</v>
      </c>
      <c r="W158" s="53">
        <v>100</v>
      </c>
      <c r="X158" s="53">
        <v>0</v>
      </c>
      <c r="Y158" s="53">
        <v>0</v>
      </c>
      <c r="AH158" s="54">
        <v>0</v>
      </c>
      <c r="AI158" s="54">
        <v>100</v>
      </c>
      <c r="AJ158" s="54">
        <v>0</v>
      </c>
      <c r="AK158" s="1">
        <v>0</v>
      </c>
      <c r="AT158" s="1">
        <v>0</v>
      </c>
      <c r="AU158" s="1">
        <v>0</v>
      </c>
      <c r="AV158" s="1">
        <v>0</v>
      </c>
      <c r="AW158" s="142" t="str">
        <f t="shared" si="4"/>
        <v/>
      </c>
      <c r="AX158" s="142" t="str">
        <f t="shared" si="5"/>
        <v/>
      </c>
    </row>
    <row r="159" spans="3:50">
      <c r="C159" s="1" t="s">
        <v>1176</v>
      </c>
      <c r="D159" s="1" t="s">
        <v>1184</v>
      </c>
      <c r="E159" s="1">
        <v>1255</v>
      </c>
      <c r="F159" s="1">
        <v>21120</v>
      </c>
      <c r="G159" s="1">
        <v>7148</v>
      </c>
      <c r="H159" s="1">
        <v>350</v>
      </c>
      <c r="I159" s="53">
        <v>2501.8000000000002</v>
      </c>
      <c r="J159" s="1">
        <v>100</v>
      </c>
      <c r="L159" s="53">
        <v>7392</v>
      </c>
      <c r="V159" s="53">
        <v>0</v>
      </c>
      <c r="W159" s="53">
        <v>100</v>
      </c>
      <c r="X159" s="53">
        <v>0</v>
      </c>
      <c r="Y159" s="53">
        <v>0</v>
      </c>
      <c r="AH159" s="54">
        <v>0</v>
      </c>
      <c r="AI159" s="54">
        <v>100</v>
      </c>
      <c r="AJ159" s="54">
        <v>0</v>
      </c>
      <c r="AK159" s="1">
        <v>0</v>
      </c>
      <c r="AT159" s="1">
        <v>0</v>
      </c>
      <c r="AU159" s="1">
        <v>0</v>
      </c>
      <c r="AV159" s="1">
        <v>0</v>
      </c>
      <c r="AW159" s="142" t="str">
        <f t="shared" si="4"/>
        <v/>
      </c>
      <c r="AX159" s="142" t="str">
        <f t="shared" si="5"/>
        <v/>
      </c>
    </row>
    <row r="160" spans="3:50">
      <c r="C160" s="1" t="s">
        <v>1176</v>
      </c>
      <c r="D160" s="1" t="s">
        <v>1185</v>
      </c>
      <c r="E160" s="1">
        <v>1370</v>
      </c>
      <c r="F160" s="1">
        <v>21120</v>
      </c>
      <c r="G160" s="1">
        <v>14097</v>
      </c>
      <c r="H160" s="1">
        <v>350</v>
      </c>
      <c r="I160" s="53">
        <v>4933.95</v>
      </c>
      <c r="J160" s="1">
        <v>100</v>
      </c>
      <c r="L160" s="53">
        <v>7392</v>
      </c>
      <c r="V160" s="53">
        <v>0</v>
      </c>
      <c r="W160" s="53">
        <v>100</v>
      </c>
      <c r="X160" s="53">
        <v>0</v>
      </c>
      <c r="Y160" s="53">
        <v>0</v>
      </c>
      <c r="AH160" s="54">
        <v>0</v>
      </c>
      <c r="AI160" s="54">
        <v>100</v>
      </c>
      <c r="AJ160" s="54">
        <v>0</v>
      </c>
      <c r="AK160" s="1">
        <v>0</v>
      </c>
      <c r="AT160" s="1">
        <v>0</v>
      </c>
      <c r="AU160" s="1">
        <v>0</v>
      </c>
      <c r="AV160" s="1">
        <v>0</v>
      </c>
      <c r="AW160" s="142" t="str">
        <f t="shared" si="4"/>
        <v/>
      </c>
      <c r="AX160" s="142" t="str">
        <f t="shared" si="5"/>
        <v/>
      </c>
    </row>
    <row r="161" spans="3:50">
      <c r="C161" s="1" t="s">
        <v>1186</v>
      </c>
      <c r="E161" s="1">
        <v>3402</v>
      </c>
      <c r="F161" s="1">
        <v>54574</v>
      </c>
      <c r="G161" s="1">
        <v>6088</v>
      </c>
      <c r="H161" s="1">
        <v>42</v>
      </c>
      <c r="I161" s="53">
        <v>2319</v>
      </c>
      <c r="J161" s="1">
        <v>98.75</v>
      </c>
      <c r="K161" s="1">
        <v>1.25</v>
      </c>
      <c r="L161" s="53">
        <v>2318.9</v>
      </c>
      <c r="M161" s="53" t="s">
        <v>1032</v>
      </c>
      <c r="N161" s="53" t="s">
        <v>1032</v>
      </c>
      <c r="O161" s="53" t="s">
        <v>1032</v>
      </c>
      <c r="P161" s="53" t="s">
        <v>1032</v>
      </c>
      <c r="Q161" s="53" t="s">
        <v>1032</v>
      </c>
      <c r="R161" s="53" t="s">
        <v>1032</v>
      </c>
      <c r="S161" s="53" t="s">
        <v>1032</v>
      </c>
      <c r="T161" s="53" t="s">
        <v>1032</v>
      </c>
      <c r="U161" s="53" t="s">
        <v>1032</v>
      </c>
      <c r="V161" s="53">
        <v>0</v>
      </c>
      <c r="W161" s="53">
        <v>100</v>
      </c>
      <c r="X161" s="53">
        <v>0</v>
      </c>
      <c r="Y161" s="53">
        <v>0</v>
      </c>
      <c r="Z161" s="53" t="s">
        <v>1032</v>
      </c>
      <c r="AA161" s="53" t="s">
        <v>1032</v>
      </c>
      <c r="AB161" s="53" t="s">
        <v>1032</v>
      </c>
      <c r="AC161" s="54" t="s">
        <v>1032</v>
      </c>
      <c r="AD161" s="54" t="s">
        <v>1032</v>
      </c>
      <c r="AE161" s="54" t="s">
        <v>1032</v>
      </c>
      <c r="AF161" s="54" t="s">
        <v>1032</v>
      </c>
      <c r="AG161" s="54" t="s">
        <v>1032</v>
      </c>
      <c r="AH161" s="54">
        <v>0</v>
      </c>
      <c r="AI161" s="54">
        <v>85</v>
      </c>
      <c r="AJ161" s="54">
        <v>15</v>
      </c>
      <c r="AK161" s="1">
        <v>0</v>
      </c>
      <c r="AL161" s="1" t="s">
        <v>1032</v>
      </c>
      <c r="AM161" s="1" t="s">
        <v>1032</v>
      </c>
      <c r="AN161" s="1" t="s">
        <v>1032</v>
      </c>
      <c r="AO161" s="1" t="s">
        <v>1032</v>
      </c>
      <c r="AP161" s="1" t="s">
        <v>1032</v>
      </c>
      <c r="AQ161" s="1" t="s">
        <v>1032</v>
      </c>
      <c r="AR161" s="1" t="s">
        <v>1032</v>
      </c>
      <c r="AS161" s="1" t="s">
        <v>1032</v>
      </c>
      <c r="AT161" s="1">
        <v>0</v>
      </c>
      <c r="AU161" s="1">
        <v>85</v>
      </c>
      <c r="AV161" s="1">
        <v>15</v>
      </c>
      <c r="AW161" s="142" t="str">
        <f t="shared" si="4"/>
        <v/>
      </c>
      <c r="AX161" s="142" t="str">
        <f t="shared" si="5"/>
        <v/>
      </c>
    </row>
    <row r="162" spans="3:50">
      <c r="C162" s="1" t="s">
        <v>1187</v>
      </c>
      <c r="D162" s="1" t="s">
        <v>1188</v>
      </c>
      <c r="E162" s="1">
        <v>1404</v>
      </c>
      <c r="F162" s="1">
        <v>22122</v>
      </c>
      <c r="G162" s="1">
        <v>3642</v>
      </c>
      <c r="H162" s="1">
        <v>415</v>
      </c>
      <c r="I162" s="53">
        <v>1511</v>
      </c>
      <c r="J162" s="1">
        <v>100</v>
      </c>
      <c r="L162" s="53">
        <v>1511.4</v>
      </c>
      <c r="V162" s="53">
        <v>0</v>
      </c>
      <c r="W162" s="53">
        <v>100</v>
      </c>
      <c r="X162" s="53">
        <v>0</v>
      </c>
      <c r="Y162" s="53">
        <v>0</v>
      </c>
      <c r="AH162" s="54">
        <v>0</v>
      </c>
      <c r="AI162" s="54">
        <v>85</v>
      </c>
      <c r="AJ162" s="54">
        <v>15</v>
      </c>
      <c r="AK162" s="1">
        <v>0</v>
      </c>
      <c r="AT162" s="1">
        <v>0</v>
      </c>
      <c r="AU162" s="1">
        <v>85</v>
      </c>
      <c r="AV162" s="1">
        <v>15</v>
      </c>
      <c r="AW162" s="142" t="str">
        <f t="shared" si="4"/>
        <v/>
      </c>
      <c r="AX162" s="142" t="str">
        <f t="shared" si="5"/>
        <v/>
      </c>
    </row>
    <row r="163" spans="3:50">
      <c r="C163" s="1" t="s">
        <v>1187</v>
      </c>
      <c r="D163" s="1" t="s">
        <v>1189</v>
      </c>
      <c r="E163" s="1">
        <v>757</v>
      </c>
      <c r="F163" s="1">
        <v>13818</v>
      </c>
      <c r="G163" s="1">
        <v>533</v>
      </c>
      <c r="H163" s="1">
        <v>210</v>
      </c>
      <c r="I163" s="53">
        <v>112</v>
      </c>
      <c r="J163" s="1">
        <v>100</v>
      </c>
      <c r="L163" s="53">
        <v>111.9</v>
      </c>
      <c r="V163" s="53">
        <v>0</v>
      </c>
      <c r="W163" s="53">
        <v>100</v>
      </c>
      <c r="X163" s="53">
        <v>0</v>
      </c>
      <c r="Y163" s="53">
        <v>0</v>
      </c>
      <c r="AH163" s="54">
        <v>0</v>
      </c>
      <c r="AI163" s="54">
        <v>85</v>
      </c>
      <c r="AJ163" s="54">
        <v>15</v>
      </c>
      <c r="AK163" s="1">
        <v>0</v>
      </c>
      <c r="AT163" s="1">
        <v>0</v>
      </c>
      <c r="AU163" s="1">
        <v>85</v>
      </c>
      <c r="AV163" s="1">
        <v>15</v>
      </c>
      <c r="AW163" s="142" t="str">
        <f t="shared" si="4"/>
        <v/>
      </c>
      <c r="AX163" s="142" t="str">
        <f t="shared" si="5"/>
        <v/>
      </c>
    </row>
    <row r="164" spans="3:50">
      <c r="C164" s="1" t="s">
        <v>1187</v>
      </c>
      <c r="D164" s="1" t="s">
        <v>1187</v>
      </c>
      <c r="E164" s="1">
        <v>785</v>
      </c>
      <c r="F164" s="1">
        <v>13020</v>
      </c>
      <c r="G164" s="1">
        <v>1781</v>
      </c>
      <c r="H164" s="1">
        <v>375</v>
      </c>
      <c r="I164" s="53">
        <v>668</v>
      </c>
      <c r="J164" s="1">
        <v>95</v>
      </c>
      <c r="K164" s="1">
        <v>5</v>
      </c>
      <c r="L164" s="53">
        <v>667.9</v>
      </c>
      <c r="V164" s="53">
        <v>0</v>
      </c>
      <c r="W164" s="53">
        <v>100</v>
      </c>
      <c r="X164" s="53">
        <v>0</v>
      </c>
      <c r="Y164" s="53">
        <v>0</v>
      </c>
      <c r="AH164" s="54">
        <v>0</v>
      </c>
      <c r="AI164" s="54">
        <v>85</v>
      </c>
      <c r="AJ164" s="54">
        <v>15</v>
      </c>
      <c r="AK164" s="1">
        <v>0</v>
      </c>
      <c r="AT164" s="1">
        <v>0</v>
      </c>
      <c r="AU164" s="1">
        <v>85</v>
      </c>
      <c r="AV164" s="1">
        <v>15</v>
      </c>
      <c r="AW164" s="142" t="str">
        <f t="shared" si="4"/>
        <v/>
      </c>
      <c r="AX164" s="142" t="str">
        <f t="shared" si="5"/>
        <v/>
      </c>
    </row>
    <row r="165" spans="3:50">
      <c r="C165" s="1" t="s">
        <v>1187</v>
      </c>
      <c r="D165" s="1" t="s">
        <v>1190</v>
      </c>
      <c r="E165" s="1">
        <v>456</v>
      </c>
      <c r="F165" s="1">
        <v>5614</v>
      </c>
      <c r="G165" s="1">
        <v>132</v>
      </c>
      <c r="H165" s="1">
        <v>210</v>
      </c>
      <c r="I165" s="53">
        <v>28</v>
      </c>
      <c r="J165" s="1">
        <v>100</v>
      </c>
      <c r="L165" s="53">
        <v>27.7</v>
      </c>
      <c r="V165" s="53">
        <v>0</v>
      </c>
      <c r="W165" s="53">
        <v>100</v>
      </c>
      <c r="X165" s="53">
        <v>0</v>
      </c>
      <c r="Y165" s="53">
        <v>0</v>
      </c>
      <c r="AH165" s="54">
        <v>0</v>
      </c>
      <c r="AI165" s="54">
        <v>85</v>
      </c>
      <c r="AJ165" s="54">
        <v>15</v>
      </c>
      <c r="AK165" s="1">
        <v>0</v>
      </c>
      <c r="AT165" s="1">
        <v>0</v>
      </c>
      <c r="AU165" s="1">
        <v>85</v>
      </c>
      <c r="AV165" s="1">
        <v>15</v>
      </c>
      <c r="AW165" s="142" t="str">
        <f t="shared" si="4"/>
        <v/>
      </c>
      <c r="AX165" s="142" t="str">
        <f t="shared" si="5"/>
        <v/>
      </c>
    </row>
    <row r="166" spans="3:50">
      <c r="C166" s="1" t="s">
        <v>1191</v>
      </c>
      <c r="E166" s="1">
        <v>13933</v>
      </c>
      <c r="F166" s="1">
        <v>247484</v>
      </c>
      <c r="G166" s="1">
        <v>222857</v>
      </c>
      <c r="H166" s="1">
        <v>315</v>
      </c>
      <c r="I166" s="53">
        <v>78001</v>
      </c>
      <c r="J166" s="1">
        <v>100</v>
      </c>
      <c r="K166" s="1">
        <v>0</v>
      </c>
      <c r="L166" s="53">
        <v>91569.08</v>
      </c>
      <c r="M166" s="53" t="s">
        <v>1032</v>
      </c>
      <c r="N166" s="53" t="s">
        <v>1032</v>
      </c>
      <c r="O166" s="53" t="s">
        <v>1032</v>
      </c>
      <c r="P166" s="53" t="s">
        <v>1032</v>
      </c>
      <c r="Q166" s="53" t="s">
        <v>1032</v>
      </c>
      <c r="R166" s="53" t="s">
        <v>1032</v>
      </c>
      <c r="S166" s="53" t="s">
        <v>1032</v>
      </c>
      <c r="T166" s="53" t="s">
        <v>1032</v>
      </c>
      <c r="U166" s="53" t="s">
        <v>1032</v>
      </c>
      <c r="V166" s="53">
        <v>0</v>
      </c>
      <c r="W166" s="53">
        <v>70</v>
      </c>
      <c r="X166" s="53">
        <v>30</v>
      </c>
      <c r="Y166" s="53">
        <v>0</v>
      </c>
      <c r="Z166" s="53" t="s">
        <v>1032</v>
      </c>
      <c r="AA166" s="53" t="s">
        <v>1032</v>
      </c>
      <c r="AB166" s="53" t="s">
        <v>1032</v>
      </c>
      <c r="AC166" s="54" t="s">
        <v>1032</v>
      </c>
      <c r="AD166" s="54" t="s">
        <v>1032</v>
      </c>
      <c r="AE166" s="54" t="s">
        <v>1032</v>
      </c>
      <c r="AF166" s="54" t="s">
        <v>1032</v>
      </c>
      <c r="AG166" s="54" t="s">
        <v>1032</v>
      </c>
      <c r="AH166" s="54">
        <v>0</v>
      </c>
      <c r="AI166" s="54">
        <v>70</v>
      </c>
      <c r="AJ166" s="54">
        <v>30</v>
      </c>
      <c r="AK166" s="1">
        <v>0</v>
      </c>
      <c r="AL166" s="1" t="s">
        <v>1032</v>
      </c>
      <c r="AM166" s="1" t="s">
        <v>1032</v>
      </c>
      <c r="AN166" s="1" t="s">
        <v>1032</v>
      </c>
      <c r="AO166" s="1" t="s">
        <v>1032</v>
      </c>
      <c r="AP166" s="1" t="s">
        <v>1032</v>
      </c>
      <c r="AQ166" s="1" t="s">
        <v>1032</v>
      </c>
      <c r="AR166" s="1" t="s">
        <v>1032</v>
      </c>
      <c r="AS166" s="1" t="s">
        <v>1032</v>
      </c>
      <c r="AT166" s="1">
        <v>0</v>
      </c>
      <c r="AU166" s="1">
        <v>0</v>
      </c>
      <c r="AV166" s="1">
        <v>0</v>
      </c>
      <c r="AW166" s="142" t="str">
        <f t="shared" si="4"/>
        <v/>
      </c>
      <c r="AX166" s="142" t="str">
        <f t="shared" si="5"/>
        <v/>
      </c>
    </row>
    <row r="167" spans="3:50">
      <c r="C167" s="1" t="s">
        <v>1192</v>
      </c>
      <c r="D167" s="1" t="s">
        <v>1193</v>
      </c>
      <c r="E167" s="1">
        <v>1538</v>
      </c>
      <c r="F167" s="1">
        <v>29387</v>
      </c>
      <c r="G167" s="1">
        <v>25450</v>
      </c>
      <c r="H167" s="1">
        <v>350</v>
      </c>
      <c r="I167" s="53">
        <v>8908</v>
      </c>
      <c r="J167" s="1">
        <v>100</v>
      </c>
      <c r="L167" s="53">
        <v>10873.19</v>
      </c>
      <c r="V167" s="53">
        <v>0</v>
      </c>
      <c r="W167" s="53">
        <v>70</v>
      </c>
      <c r="X167" s="53">
        <v>30</v>
      </c>
      <c r="Y167" s="53">
        <v>0</v>
      </c>
      <c r="AH167" s="54">
        <v>0</v>
      </c>
      <c r="AI167" s="54">
        <v>70</v>
      </c>
      <c r="AJ167" s="54">
        <v>30</v>
      </c>
      <c r="AK167" s="1">
        <v>0</v>
      </c>
      <c r="AT167" s="1">
        <v>0</v>
      </c>
      <c r="AU167" s="1">
        <v>0</v>
      </c>
      <c r="AV167" s="1">
        <v>0</v>
      </c>
      <c r="AW167" s="142" t="str">
        <f t="shared" si="4"/>
        <v/>
      </c>
      <c r="AX167" s="142" t="str">
        <f t="shared" si="5"/>
        <v/>
      </c>
    </row>
    <row r="168" spans="3:50">
      <c r="C168" s="1" t="s">
        <v>1192</v>
      </c>
      <c r="D168" s="1" t="s">
        <v>1194</v>
      </c>
      <c r="E168" s="1">
        <v>1202</v>
      </c>
      <c r="F168" s="1">
        <v>22417</v>
      </c>
      <c r="G168" s="1">
        <v>21708</v>
      </c>
      <c r="H168" s="1">
        <v>350</v>
      </c>
      <c r="I168" s="53">
        <v>7598</v>
      </c>
      <c r="J168" s="1">
        <v>100</v>
      </c>
      <c r="L168" s="53">
        <v>8294.2900000000009</v>
      </c>
      <c r="V168" s="53">
        <v>0</v>
      </c>
      <c r="W168" s="53">
        <v>70</v>
      </c>
      <c r="X168" s="53">
        <v>30</v>
      </c>
      <c r="Y168" s="53">
        <v>0</v>
      </c>
      <c r="AH168" s="54">
        <v>0</v>
      </c>
      <c r="AI168" s="54">
        <v>70</v>
      </c>
      <c r="AJ168" s="54">
        <v>30</v>
      </c>
      <c r="AK168" s="1">
        <v>0</v>
      </c>
      <c r="AT168" s="1">
        <v>0</v>
      </c>
      <c r="AU168" s="1">
        <v>0</v>
      </c>
      <c r="AV168" s="1">
        <v>0</v>
      </c>
      <c r="AW168" s="142" t="str">
        <f t="shared" si="4"/>
        <v/>
      </c>
      <c r="AX168" s="142" t="str">
        <f t="shared" si="5"/>
        <v/>
      </c>
    </row>
    <row r="169" spans="3:50">
      <c r="C169" s="1" t="s">
        <v>1192</v>
      </c>
      <c r="D169" s="1" t="s">
        <v>1195</v>
      </c>
      <c r="E169" s="1">
        <v>1006</v>
      </c>
      <c r="F169" s="1">
        <v>19398</v>
      </c>
      <c r="G169" s="1">
        <v>18505</v>
      </c>
      <c r="H169" s="1">
        <v>350</v>
      </c>
      <c r="I169" s="53">
        <v>6477</v>
      </c>
      <c r="J169" s="1">
        <v>100</v>
      </c>
      <c r="L169" s="53">
        <v>7177.26</v>
      </c>
      <c r="V169" s="53">
        <v>0</v>
      </c>
      <c r="W169" s="53">
        <v>70</v>
      </c>
      <c r="X169" s="53">
        <v>30</v>
      </c>
      <c r="Y169" s="53">
        <v>0</v>
      </c>
      <c r="AH169" s="54">
        <v>0</v>
      </c>
      <c r="AI169" s="54">
        <v>70</v>
      </c>
      <c r="AJ169" s="54">
        <v>30</v>
      </c>
      <c r="AK169" s="1">
        <v>0</v>
      </c>
      <c r="AT169" s="1">
        <v>0</v>
      </c>
      <c r="AU169" s="1">
        <v>0</v>
      </c>
      <c r="AV169" s="1">
        <v>0</v>
      </c>
      <c r="AW169" s="142" t="str">
        <f t="shared" si="4"/>
        <v/>
      </c>
      <c r="AX169" s="142" t="str">
        <f t="shared" si="5"/>
        <v/>
      </c>
    </row>
    <row r="170" spans="3:50">
      <c r="C170" s="1" t="s">
        <v>1192</v>
      </c>
      <c r="D170" s="1" t="s">
        <v>1095</v>
      </c>
      <c r="E170" s="1">
        <v>1134</v>
      </c>
      <c r="F170" s="1">
        <v>19914</v>
      </c>
      <c r="G170" s="1">
        <v>15676</v>
      </c>
      <c r="H170" s="1">
        <v>350</v>
      </c>
      <c r="I170" s="53">
        <v>5487</v>
      </c>
      <c r="J170" s="1">
        <v>100</v>
      </c>
      <c r="L170" s="53">
        <v>7368.18</v>
      </c>
      <c r="V170" s="53">
        <v>0</v>
      </c>
      <c r="W170" s="53">
        <v>70</v>
      </c>
      <c r="X170" s="53">
        <v>30</v>
      </c>
      <c r="Y170" s="53">
        <v>0</v>
      </c>
      <c r="AH170" s="54">
        <v>0</v>
      </c>
      <c r="AI170" s="54">
        <v>70</v>
      </c>
      <c r="AJ170" s="54">
        <v>30</v>
      </c>
      <c r="AK170" s="1">
        <v>0</v>
      </c>
      <c r="AT170" s="1">
        <v>0</v>
      </c>
      <c r="AU170" s="1">
        <v>0</v>
      </c>
      <c r="AV170" s="1">
        <v>0</v>
      </c>
      <c r="AW170" s="142" t="str">
        <f t="shared" si="4"/>
        <v/>
      </c>
      <c r="AX170" s="142" t="str">
        <f t="shared" si="5"/>
        <v/>
      </c>
    </row>
    <row r="171" spans="3:50">
      <c r="C171" s="1" t="s">
        <v>1192</v>
      </c>
      <c r="D171" s="1" t="s">
        <v>1196</v>
      </c>
      <c r="E171" s="1">
        <v>691</v>
      </c>
      <c r="F171" s="1">
        <v>11053</v>
      </c>
      <c r="G171" s="1">
        <v>9538</v>
      </c>
      <c r="H171" s="1">
        <v>350</v>
      </c>
      <c r="I171" s="53">
        <v>3338</v>
      </c>
      <c r="J171" s="1">
        <v>100</v>
      </c>
      <c r="L171" s="53">
        <v>4089.61</v>
      </c>
      <c r="V171" s="53">
        <v>0</v>
      </c>
      <c r="W171" s="53">
        <v>70</v>
      </c>
      <c r="X171" s="53">
        <v>30</v>
      </c>
      <c r="Y171" s="53">
        <v>0</v>
      </c>
      <c r="AH171" s="54">
        <v>0</v>
      </c>
      <c r="AI171" s="54">
        <v>70</v>
      </c>
      <c r="AJ171" s="54">
        <v>30</v>
      </c>
      <c r="AK171" s="1">
        <v>0</v>
      </c>
      <c r="AT171" s="1">
        <v>0</v>
      </c>
      <c r="AU171" s="1">
        <v>0</v>
      </c>
      <c r="AV171" s="1">
        <v>0</v>
      </c>
      <c r="AW171" s="142" t="str">
        <f t="shared" si="4"/>
        <v/>
      </c>
      <c r="AX171" s="142" t="str">
        <f t="shared" si="5"/>
        <v/>
      </c>
    </row>
    <row r="172" spans="3:50">
      <c r="C172" s="1" t="s">
        <v>1192</v>
      </c>
      <c r="D172" s="1" t="s">
        <v>1197</v>
      </c>
      <c r="E172" s="1">
        <v>936</v>
      </c>
      <c r="F172" s="1">
        <v>14915</v>
      </c>
      <c r="G172" s="1">
        <v>12835</v>
      </c>
      <c r="H172" s="1">
        <v>350</v>
      </c>
      <c r="I172" s="53">
        <v>4492</v>
      </c>
      <c r="J172" s="1">
        <v>100</v>
      </c>
      <c r="L172" s="53">
        <v>5518.55</v>
      </c>
      <c r="V172" s="53">
        <v>0</v>
      </c>
      <c r="W172" s="53">
        <v>70</v>
      </c>
      <c r="X172" s="53">
        <v>30</v>
      </c>
      <c r="Y172" s="53">
        <v>0</v>
      </c>
      <c r="AH172" s="54">
        <v>0</v>
      </c>
      <c r="AI172" s="54">
        <v>70</v>
      </c>
      <c r="AJ172" s="54">
        <v>30</v>
      </c>
      <c r="AK172" s="1">
        <v>0</v>
      </c>
      <c r="AT172" s="1">
        <v>0</v>
      </c>
      <c r="AU172" s="1">
        <v>0</v>
      </c>
      <c r="AV172" s="1">
        <v>0</v>
      </c>
      <c r="AW172" s="142" t="str">
        <f t="shared" si="4"/>
        <v/>
      </c>
      <c r="AX172" s="142" t="str">
        <f t="shared" si="5"/>
        <v/>
      </c>
    </row>
    <row r="173" spans="3:50">
      <c r="C173" s="1" t="s">
        <v>1192</v>
      </c>
      <c r="D173" s="1" t="s">
        <v>1198</v>
      </c>
      <c r="E173" s="1">
        <v>1105</v>
      </c>
      <c r="F173" s="1">
        <v>20698</v>
      </c>
      <c r="G173" s="1">
        <v>18084</v>
      </c>
      <c r="H173" s="1">
        <v>350</v>
      </c>
      <c r="I173" s="53">
        <v>6329</v>
      </c>
      <c r="J173" s="1">
        <v>100</v>
      </c>
      <c r="L173" s="53">
        <v>7658.26</v>
      </c>
      <c r="V173" s="53">
        <v>0</v>
      </c>
      <c r="W173" s="53">
        <v>70</v>
      </c>
      <c r="X173" s="53">
        <v>30</v>
      </c>
      <c r="Y173" s="53">
        <v>0</v>
      </c>
      <c r="AH173" s="54">
        <v>0</v>
      </c>
      <c r="AI173" s="54">
        <v>70</v>
      </c>
      <c r="AJ173" s="54">
        <v>30</v>
      </c>
      <c r="AK173" s="1">
        <v>0</v>
      </c>
      <c r="AT173" s="1">
        <v>0</v>
      </c>
      <c r="AU173" s="1">
        <v>0</v>
      </c>
      <c r="AV173" s="1">
        <v>0</v>
      </c>
      <c r="AW173" s="142" t="str">
        <f t="shared" si="4"/>
        <v/>
      </c>
      <c r="AX173" s="142" t="str">
        <f t="shared" si="5"/>
        <v/>
      </c>
    </row>
    <row r="174" spans="3:50">
      <c r="C174" s="1" t="s">
        <v>1192</v>
      </c>
      <c r="D174" s="1" t="s">
        <v>1192</v>
      </c>
      <c r="E174" s="1">
        <v>713</v>
      </c>
      <c r="F174" s="1">
        <v>9982</v>
      </c>
      <c r="G174" s="1">
        <v>9742</v>
      </c>
      <c r="H174" s="1">
        <v>350</v>
      </c>
      <c r="I174" s="53">
        <v>3410</v>
      </c>
      <c r="J174" s="1">
        <v>100</v>
      </c>
      <c r="L174" s="53">
        <v>3693.34</v>
      </c>
      <c r="V174" s="53">
        <v>0</v>
      </c>
      <c r="W174" s="53">
        <v>70</v>
      </c>
      <c r="X174" s="53">
        <v>30</v>
      </c>
      <c r="Y174" s="53">
        <v>0</v>
      </c>
      <c r="AH174" s="54">
        <v>0</v>
      </c>
      <c r="AI174" s="54">
        <v>70</v>
      </c>
      <c r="AJ174" s="54">
        <v>30</v>
      </c>
      <c r="AK174" s="1">
        <v>0</v>
      </c>
      <c r="AT174" s="1">
        <v>0</v>
      </c>
      <c r="AU174" s="1">
        <v>0</v>
      </c>
      <c r="AV174" s="1">
        <v>0</v>
      </c>
      <c r="AW174" s="142" t="str">
        <f t="shared" si="4"/>
        <v/>
      </c>
      <c r="AX174" s="142" t="str">
        <f t="shared" si="5"/>
        <v/>
      </c>
    </row>
    <row r="175" spans="3:50">
      <c r="C175" s="1" t="s">
        <v>1192</v>
      </c>
      <c r="D175" s="1" t="s">
        <v>1199</v>
      </c>
      <c r="E175" s="1">
        <v>783</v>
      </c>
      <c r="F175" s="1">
        <v>14018</v>
      </c>
      <c r="G175" s="1">
        <v>13167</v>
      </c>
      <c r="H175" s="1">
        <v>350</v>
      </c>
      <c r="I175" s="53">
        <v>4608</v>
      </c>
      <c r="J175" s="1">
        <v>100</v>
      </c>
      <c r="L175" s="53">
        <v>5186.66</v>
      </c>
      <c r="V175" s="53">
        <v>0</v>
      </c>
      <c r="W175" s="53">
        <v>70</v>
      </c>
      <c r="X175" s="53">
        <v>30</v>
      </c>
      <c r="Y175" s="53">
        <v>0</v>
      </c>
      <c r="AH175" s="54">
        <v>0</v>
      </c>
      <c r="AI175" s="54">
        <v>70</v>
      </c>
      <c r="AJ175" s="54">
        <v>30</v>
      </c>
      <c r="AK175" s="1">
        <v>0</v>
      </c>
      <c r="AT175" s="1">
        <v>0</v>
      </c>
      <c r="AU175" s="1">
        <v>0</v>
      </c>
      <c r="AV175" s="1">
        <v>0</v>
      </c>
      <c r="AW175" s="142" t="str">
        <f t="shared" si="4"/>
        <v/>
      </c>
      <c r="AX175" s="142" t="str">
        <f t="shared" si="5"/>
        <v/>
      </c>
    </row>
    <row r="176" spans="3:50">
      <c r="C176" s="1" t="s">
        <v>1192</v>
      </c>
      <c r="D176" s="1" t="s">
        <v>1200</v>
      </c>
      <c r="E176" s="1">
        <v>1472</v>
      </c>
      <c r="F176" s="1">
        <v>25828</v>
      </c>
      <c r="G176" s="1">
        <v>24825</v>
      </c>
      <c r="H176" s="1">
        <v>350</v>
      </c>
      <c r="I176" s="53">
        <v>8689</v>
      </c>
      <c r="J176" s="1">
        <v>100</v>
      </c>
      <c r="L176" s="53">
        <v>9556.36</v>
      </c>
      <c r="V176" s="53">
        <v>0</v>
      </c>
      <c r="W176" s="53">
        <v>70</v>
      </c>
      <c r="X176" s="53">
        <v>30</v>
      </c>
      <c r="Y176" s="53">
        <v>0</v>
      </c>
      <c r="AH176" s="54">
        <v>0</v>
      </c>
      <c r="AI176" s="54">
        <v>70</v>
      </c>
      <c r="AJ176" s="54">
        <v>30</v>
      </c>
      <c r="AK176" s="1">
        <v>0</v>
      </c>
      <c r="AT176" s="1">
        <v>0</v>
      </c>
      <c r="AU176" s="1">
        <v>0</v>
      </c>
      <c r="AV176" s="1">
        <v>0</v>
      </c>
      <c r="AW176" s="142" t="str">
        <f t="shared" si="4"/>
        <v/>
      </c>
      <c r="AX176" s="142" t="str">
        <f t="shared" si="5"/>
        <v/>
      </c>
    </row>
    <row r="177" spans="3:50">
      <c r="C177" s="1" t="s">
        <v>1192</v>
      </c>
      <c r="D177" s="1" t="s">
        <v>1201</v>
      </c>
      <c r="E177" s="1">
        <v>983</v>
      </c>
      <c r="F177" s="1">
        <v>16544</v>
      </c>
      <c r="G177" s="1">
        <v>13521</v>
      </c>
      <c r="H177" s="1">
        <v>350</v>
      </c>
      <c r="I177" s="53">
        <v>4732</v>
      </c>
      <c r="J177" s="1">
        <v>100</v>
      </c>
      <c r="L177" s="53">
        <v>6121.28</v>
      </c>
      <c r="V177" s="53">
        <v>0</v>
      </c>
      <c r="W177" s="53">
        <v>70</v>
      </c>
      <c r="X177" s="53">
        <v>30</v>
      </c>
      <c r="Y177" s="53">
        <v>0</v>
      </c>
      <c r="AH177" s="54">
        <v>0</v>
      </c>
      <c r="AI177" s="54">
        <v>70</v>
      </c>
      <c r="AJ177" s="54">
        <v>30</v>
      </c>
      <c r="AK177" s="1">
        <v>0</v>
      </c>
      <c r="AT177" s="1">
        <v>0</v>
      </c>
      <c r="AU177" s="1">
        <v>0</v>
      </c>
      <c r="AV177" s="1">
        <v>0</v>
      </c>
      <c r="AW177" s="142" t="str">
        <f t="shared" si="4"/>
        <v/>
      </c>
      <c r="AX177" s="142" t="str">
        <f t="shared" si="5"/>
        <v/>
      </c>
    </row>
    <row r="178" spans="3:50">
      <c r="C178" s="1" t="s">
        <v>1192</v>
      </c>
      <c r="D178" s="1" t="s">
        <v>1084</v>
      </c>
      <c r="E178" s="1">
        <v>1040</v>
      </c>
      <c r="F178" s="1">
        <v>18014</v>
      </c>
      <c r="G178" s="1">
        <v>15670</v>
      </c>
      <c r="H178" s="1">
        <v>350</v>
      </c>
      <c r="I178" s="53">
        <v>5485</v>
      </c>
      <c r="J178" s="1">
        <v>100</v>
      </c>
      <c r="L178" s="53">
        <v>6665.18</v>
      </c>
      <c r="V178" s="53">
        <v>0</v>
      </c>
      <c r="W178" s="53">
        <v>70</v>
      </c>
      <c r="X178" s="53">
        <v>30</v>
      </c>
      <c r="Y178" s="53">
        <v>0</v>
      </c>
      <c r="AH178" s="54">
        <v>0</v>
      </c>
      <c r="AI178" s="54">
        <v>70</v>
      </c>
      <c r="AJ178" s="54">
        <v>30</v>
      </c>
      <c r="AK178" s="1">
        <v>0</v>
      </c>
      <c r="AT178" s="1">
        <v>0</v>
      </c>
      <c r="AU178" s="1">
        <v>0</v>
      </c>
      <c r="AV178" s="1">
        <v>0</v>
      </c>
      <c r="AW178" s="142" t="str">
        <f t="shared" si="4"/>
        <v/>
      </c>
      <c r="AX178" s="142" t="str">
        <f t="shared" si="5"/>
        <v/>
      </c>
    </row>
    <row r="179" spans="3:50">
      <c r="C179" s="1" t="s">
        <v>1192</v>
      </c>
      <c r="D179" s="1" t="s">
        <v>1202</v>
      </c>
      <c r="E179" s="1">
        <v>1330</v>
      </c>
      <c r="F179" s="1">
        <v>25316</v>
      </c>
      <c r="G179" s="1">
        <v>24136</v>
      </c>
      <c r="H179" s="1">
        <v>350</v>
      </c>
      <c r="I179" s="53">
        <v>8448</v>
      </c>
      <c r="J179" s="1">
        <v>100</v>
      </c>
      <c r="L179" s="53">
        <v>9366.92</v>
      </c>
      <c r="V179" s="53">
        <v>0</v>
      </c>
      <c r="W179" s="53">
        <v>70</v>
      </c>
      <c r="X179" s="53">
        <v>30</v>
      </c>
      <c r="Y179" s="53">
        <v>0</v>
      </c>
      <c r="AH179" s="54">
        <v>0</v>
      </c>
      <c r="AI179" s="54">
        <v>70</v>
      </c>
      <c r="AJ179" s="54">
        <v>30</v>
      </c>
      <c r="AK179" s="1">
        <v>0</v>
      </c>
      <c r="AT179" s="1">
        <v>0</v>
      </c>
      <c r="AU179" s="1">
        <v>0</v>
      </c>
      <c r="AV179" s="1">
        <v>0</v>
      </c>
      <c r="AW179" s="142" t="str">
        <f t="shared" si="4"/>
        <v/>
      </c>
      <c r="AX179" s="142" t="str">
        <f t="shared" si="5"/>
        <v/>
      </c>
    </row>
    <row r="180" spans="3:50">
      <c r="C180" s="1" t="s">
        <v>1203</v>
      </c>
      <c r="E180" s="1">
        <v>13077</v>
      </c>
      <c r="F180" s="1">
        <v>135999.62000000002</v>
      </c>
      <c r="G180" s="1">
        <v>135999.62000000002</v>
      </c>
      <c r="H180" s="1">
        <v>650</v>
      </c>
      <c r="I180" s="53">
        <v>88400</v>
      </c>
      <c r="J180" s="1">
        <v>100</v>
      </c>
      <c r="K180" s="1">
        <v>0</v>
      </c>
      <c r="L180" s="53">
        <v>91119745.399999991</v>
      </c>
      <c r="M180" s="53" t="s">
        <v>1032</v>
      </c>
      <c r="N180" s="53" t="s">
        <v>1032</v>
      </c>
      <c r="O180" s="53" t="s">
        <v>1032</v>
      </c>
      <c r="P180" s="53" t="s">
        <v>1032</v>
      </c>
      <c r="Q180" s="53" t="s">
        <v>1032</v>
      </c>
      <c r="R180" s="53" t="s">
        <v>1032</v>
      </c>
      <c r="S180" s="53" t="s">
        <v>1032</v>
      </c>
      <c r="T180" s="53" t="s">
        <v>1032</v>
      </c>
      <c r="U180" s="53" t="s">
        <v>1032</v>
      </c>
      <c r="V180" s="53">
        <v>0</v>
      </c>
      <c r="W180" s="53">
        <v>80</v>
      </c>
      <c r="X180" s="53">
        <v>20</v>
      </c>
      <c r="Y180" s="53">
        <v>0</v>
      </c>
      <c r="Z180" s="53" t="s">
        <v>1032</v>
      </c>
      <c r="AA180" s="53" t="s">
        <v>1032</v>
      </c>
      <c r="AB180" s="53" t="s">
        <v>1032</v>
      </c>
      <c r="AC180" s="54" t="s">
        <v>1032</v>
      </c>
      <c r="AD180" s="54" t="s">
        <v>1032</v>
      </c>
      <c r="AE180" s="54" t="s">
        <v>1032</v>
      </c>
      <c r="AF180" s="54" t="s">
        <v>1032</v>
      </c>
      <c r="AG180" s="54" t="s">
        <v>1032</v>
      </c>
      <c r="AH180" s="54">
        <v>0</v>
      </c>
      <c r="AI180" s="54">
        <v>80</v>
      </c>
      <c r="AJ180" s="54">
        <v>20</v>
      </c>
      <c r="AK180" s="1">
        <v>0</v>
      </c>
      <c r="AL180" s="1" t="s">
        <v>1032</v>
      </c>
      <c r="AM180" s="1" t="s">
        <v>1032</v>
      </c>
      <c r="AN180" s="1" t="s">
        <v>1032</v>
      </c>
      <c r="AO180" s="1" t="s">
        <v>1032</v>
      </c>
      <c r="AP180" s="1" t="s">
        <v>1032</v>
      </c>
      <c r="AQ180" s="1" t="s">
        <v>1032</v>
      </c>
      <c r="AR180" s="1" t="s">
        <v>1032</v>
      </c>
      <c r="AS180" s="1" t="s">
        <v>1032</v>
      </c>
      <c r="AT180" s="1">
        <v>0</v>
      </c>
      <c r="AU180" s="1">
        <v>0</v>
      </c>
      <c r="AV180" s="1">
        <v>0</v>
      </c>
      <c r="AW180" s="142" t="str">
        <f t="shared" si="4"/>
        <v/>
      </c>
      <c r="AX180" s="142" t="str">
        <f t="shared" si="5"/>
        <v/>
      </c>
    </row>
    <row r="181" spans="3:50">
      <c r="C181" s="1" t="s">
        <v>1204</v>
      </c>
      <c r="D181" s="1" t="s">
        <v>1205</v>
      </c>
      <c r="E181" s="1">
        <v>759</v>
      </c>
      <c r="F181" s="1">
        <v>7886.76</v>
      </c>
      <c r="G181" s="1">
        <v>7886.76</v>
      </c>
      <c r="H181" s="1">
        <v>650</v>
      </c>
      <c r="I181" s="53">
        <v>5126</v>
      </c>
      <c r="J181" s="1">
        <v>100</v>
      </c>
      <c r="L181" s="53">
        <v>5284129.2</v>
      </c>
      <c r="V181" s="53">
        <v>0</v>
      </c>
      <c r="W181" s="53">
        <v>80</v>
      </c>
      <c r="X181" s="53">
        <v>20</v>
      </c>
      <c r="Y181" s="53">
        <v>0</v>
      </c>
      <c r="AH181" s="54">
        <v>0</v>
      </c>
      <c r="AI181" s="54">
        <v>80</v>
      </c>
      <c r="AJ181" s="54">
        <v>20</v>
      </c>
      <c r="AK181" s="1">
        <v>0</v>
      </c>
      <c r="AT181" s="1">
        <v>0</v>
      </c>
      <c r="AU181" s="1">
        <v>0</v>
      </c>
      <c r="AV181" s="1">
        <v>0</v>
      </c>
      <c r="AW181" s="142" t="str">
        <f t="shared" si="4"/>
        <v/>
      </c>
      <c r="AX181" s="142" t="str">
        <f t="shared" si="5"/>
        <v/>
      </c>
    </row>
    <row r="182" spans="3:50">
      <c r="C182" s="1" t="s">
        <v>1204</v>
      </c>
      <c r="D182" s="1" t="s">
        <v>1206</v>
      </c>
      <c r="E182" s="1">
        <v>2039</v>
      </c>
      <c r="F182" s="1">
        <v>28601.98</v>
      </c>
      <c r="G182" s="1">
        <v>28601.98</v>
      </c>
      <c r="H182" s="1">
        <v>650</v>
      </c>
      <c r="I182" s="53">
        <v>18591</v>
      </c>
      <c r="J182" s="1">
        <v>100</v>
      </c>
      <c r="L182" s="53">
        <v>19163326.600000001</v>
      </c>
      <c r="V182" s="53">
        <v>0</v>
      </c>
      <c r="W182" s="53">
        <v>80</v>
      </c>
      <c r="X182" s="53">
        <v>20</v>
      </c>
      <c r="Y182" s="53">
        <v>0</v>
      </c>
      <c r="AH182" s="54">
        <v>0</v>
      </c>
      <c r="AI182" s="54">
        <v>80</v>
      </c>
      <c r="AJ182" s="54">
        <v>20</v>
      </c>
      <c r="AK182" s="1">
        <v>0</v>
      </c>
      <c r="AT182" s="1">
        <v>0</v>
      </c>
      <c r="AU182" s="1">
        <v>0</v>
      </c>
      <c r="AV182" s="1">
        <v>0</v>
      </c>
      <c r="AW182" s="142" t="str">
        <f t="shared" si="4"/>
        <v/>
      </c>
      <c r="AX182" s="142" t="str">
        <f t="shared" si="5"/>
        <v/>
      </c>
    </row>
    <row r="183" spans="3:50">
      <c r="C183" s="1" t="s">
        <v>1204</v>
      </c>
      <c r="D183" s="1" t="s">
        <v>1207</v>
      </c>
      <c r="E183" s="1">
        <v>762</v>
      </c>
      <c r="F183" s="1">
        <v>8172.53</v>
      </c>
      <c r="G183" s="1">
        <v>8172.53</v>
      </c>
      <c r="H183" s="1">
        <v>650</v>
      </c>
      <c r="I183" s="53">
        <v>5312</v>
      </c>
      <c r="J183" s="1">
        <v>100</v>
      </c>
      <c r="L183" s="53">
        <v>5475595.0999999996</v>
      </c>
      <c r="V183" s="53">
        <v>0</v>
      </c>
      <c r="W183" s="53">
        <v>80</v>
      </c>
      <c r="X183" s="53">
        <v>20</v>
      </c>
      <c r="Y183" s="53">
        <v>0</v>
      </c>
      <c r="AH183" s="54">
        <v>0</v>
      </c>
      <c r="AI183" s="54">
        <v>80</v>
      </c>
      <c r="AJ183" s="54">
        <v>20</v>
      </c>
      <c r="AK183" s="1">
        <v>0</v>
      </c>
      <c r="AT183" s="1">
        <v>0</v>
      </c>
      <c r="AU183" s="1">
        <v>0</v>
      </c>
      <c r="AV183" s="1">
        <v>0</v>
      </c>
      <c r="AW183" s="142" t="str">
        <f t="shared" si="4"/>
        <v/>
      </c>
      <c r="AX183" s="142" t="str">
        <f t="shared" si="5"/>
        <v/>
      </c>
    </row>
    <row r="184" spans="3:50">
      <c r="C184" s="1" t="s">
        <v>1204</v>
      </c>
      <c r="D184" s="1" t="s">
        <v>1208</v>
      </c>
      <c r="E184" s="1">
        <v>799</v>
      </c>
      <c r="F184" s="1">
        <v>10159.73</v>
      </c>
      <c r="G184" s="1">
        <v>10159.73</v>
      </c>
      <c r="H184" s="1">
        <v>650</v>
      </c>
      <c r="I184" s="53">
        <v>6604</v>
      </c>
      <c r="J184" s="1">
        <v>100</v>
      </c>
      <c r="L184" s="53">
        <v>6807019.0999999996</v>
      </c>
      <c r="V184" s="53">
        <v>0</v>
      </c>
      <c r="W184" s="53">
        <v>80</v>
      </c>
      <c r="X184" s="53">
        <v>20</v>
      </c>
      <c r="Y184" s="53">
        <v>0</v>
      </c>
      <c r="AH184" s="54">
        <v>0</v>
      </c>
      <c r="AI184" s="54">
        <v>80</v>
      </c>
      <c r="AJ184" s="54">
        <v>20</v>
      </c>
      <c r="AK184" s="1">
        <v>0</v>
      </c>
      <c r="AT184" s="1">
        <v>0</v>
      </c>
      <c r="AU184" s="1">
        <v>0</v>
      </c>
      <c r="AV184" s="1">
        <v>0</v>
      </c>
      <c r="AW184" s="142" t="str">
        <f t="shared" si="4"/>
        <v/>
      </c>
      <c r="AX184" s="142" t="str">
        <f t="shared" si="5"/>
        <v/>
      </c>
    </row>
    <row r="185" spans="3:50">
      <c r="C185" s="1" t="s">
        <v>1204</v>
      </c>
      <c r="D185" s="1" t="s">
        <v>1209</v>
      </c>
      <c r="E185" s="1">
        <v>1094</v>
      </c>
      <c r="F185" s="1">
        <v>10516.67</v>
      </c>
      <c r="G185" s="1">
        <v>10516.67</v>
      </c>
      <c r="H185" s="1">
        <v>650</v>
      </c>
      <c r="I185" s="53">
        <v>6836</v>
      </c>
      <c r="J185" s="1">
        <v>100</v>
      </c>
      <c r="L185" s="53">
        <v>7046168.9000000004</v>
      </c>
      <c r="V185" s="53">
        <v>0</v>
      </c>
      <c r="W185" s="53">
        <v>80</v>
      </c>
      <c r="X185" s="53">
        <v>20</v>
      </c>
      <c r="Y185" s="53">
        <v>0</v>
      </c>
      <c r="AH185" s="54">
        <v>0</v>
      </c>
      <c r="AI185" s="54">
        <v>80</v>
      </c>
      <c r="AJ185" s="54">
        <v>20</v>
      </c>
      <c r="AK185" s="1">
        <v>0</v>
      </c>
      <c r="AT185" s="1">
        <v>0</v>
      </c>
      <c r="AU185" s="1">
        <v>0</v>
      </c>
      <c r="AV185" s="1">
        <v>0</v>
      </c>
      <c r="AW185" s="142" t="str">
        <f t="shared" si="4"/>
        <v/>
      </c>
      <c r="AX185" s="142" t="str">
        <f t="shared" si="5"/>
        <v/>
      </c>
    </row>
    <row r="186" spans="3:50">
      <c r="C186" s="1" t="s">
        <v>1204</v>
      </c>
      <c r="D186" s="1" t="s">
        <v>1210</v>
      </c>
      <c r="E186" s="1">
        <v>805</v>
      </c>
      <c r="F186" s="1">
        <v>6375.64</v>
      </c>
      <c r="G186" s="1">
        <v>6375.64</v>
      </c>
      <c r="H186" s="1">
        <v>650</v>
      </c>
      <c r="I186" s="53">
        <v>4144</v>
      </c>
      <c r="J186" s="1">
        <v>100</v>
      </c>
      <c r="L186" s="53">
        <v>4271678.8</v>
      </c>
      <c r="V186" s="53">
        <v>0</v>
      </c>
      <c r="W186" s="53">
        <v>80</v>
      </c>
      <c r="X186" s="53">
        <v>20</v>
      </c>
      <c r="Y186" s="53">
        <v>0</v>
      </c>
      <c r="AH186" s="54">
        <v>0</v>
      </c>
      <c r="AI186" s="54">
        <v>80</v>
      </c>
      <c r="AJ186" s="54">
        <v>20</v>
      </c>
      <c r="AK186" s="1">
        <v>0</v>
      </c>
      <c r="AT186" s="1">
        <v>0</v>
      </c>
      <c r="AU186" s="1">
        <v>0</v>
      </c>
      <c r="AV186" s="1">
        <v>0</v>
      </c>
      <c r="AW186" s="142" t="str">
        <f t="shared" si="4"/>
        <v/>
      </c>
      <c r="AX186" s="142" t="str">
        <f t="shared" si="5"/>
        <v/>
      </c>
    </row>
    <row r="187" spans="3:50">
      <c r="C187" s="1" t="s">
        <v>1204</v>
      </c>
      <c r="D187" s="1" t="s">
        <v>1211</v>
      </c>
      <c r="E187" s="1">
        <v>1010</v>
      </c>
      <c r="F187" s="1">
        <v>11105.79</v>
      </c>
      <c r="G187" s="1">
        <v>11105.79</v>
      </c>
      <c r="H187" s="1">
        <v>650</v>
      </c>
      <c r="I187" s="53">
        <v>7219</v>
      </c>
      <c r="J187" s="1">
        <v>100</v>
      </c>
      <c r="L187" s="53">
        <v>7440879.3000000007</v>
      </c>
      <c r="V187" s="53">
        <v>0</v>
      </c>
      <c r="W187" s="53">
        <v>80</v>
      </c>
      <c r="X187" s="53">
        <v>20</v>
      </c>
      <c r="Y187" s="53">
        <v>0</v>
      </c>
      <c r="AH187" s="54">
        <v>0</v>
      </c>
      <c r="AI187" s="54">
        <v>80</v>
      </c>
      <c r="AJ187" s="54">
        <v>20</v>
      </c>
      <c r="AK187" s="1">
        <v>0</v>
      </c>
      <c r="AT187" s="1">
        <v>0</v>
      </c>
      <c r="AU187" s="1">
        <v>0</v>
      </c>
      <c r="AV187" s="1">
        <v>0</v>
      </c>
      <c r="AW187" s="142" t="str">
        <f t="shared" si="4"/>
        <v/>
      </c>
      <c r="AX187" s="142" t="str">
        <f t="shared" si="5"/>
        <v/>
      </c>
    </row>
    <row r="188" spans="3:50">
      <c r="C188" s="1" t="s">
        <v>1204</v>
      </c>
      <c r="D188" s="1" t="s">
        <v>1212</v>
      </c>
      <c r="E188" s="1">
        <v>734</v>
      </c>
      <c r="F188" s="1">
        <v>6534.72</v>
      </c>
      <c r="G188" s="1">
        <v>6534.72</v>
      </c>
      <c r="H188" s="1">
        <v>650</v>
      </c>
      <c r="I188" s="53">
        <v>4248</v>
      </c>
      <c r="J188" s="1">
        <v>100</v>
      </c>
      <c r="L188" s="53">
        <v>4378262.4000000004</v>
      </c>
      <c r="V188" s="53">
        <v>0</v>
      </c>
      <c r="W188" s="53">
        <v>80</v>
      </c>
      <c r="X188" s="53">
        <v>20</v>
      </c>
      <c r="Y188" s="53">
        <v>0</v>
      </c>
      <c r="AH188" s="54">
        <v>0</v>
      </c>
      <c r="AI188" s="54">
        <v>80</v>
      </c>
      <c r="AJ188" s="54">
        <v>20</v>
      </c>
      <c r="AK188" s="1">
        <v>0</v>
      </c>
      <c r="AT188" s="1">
        <v>0</v>
      </c>
      <c r="AU188" s="1">
        <v>0</v>
      </c>
      <c r="AV188" s="1">
        <v>0</v>
      </c>
      <c r="AW188" s="142" t="str">
        <f t="shared" si="4"/>
        <v/>
      </c>
      <c r="AX188" s="142" t="str">
        <f t="shared" si="5"/>
        <v/>
      </c>
    </row>
    <row r="189" spans="3:50">
      <c r="C189" s="1" t="s">
        <v>1204</v>
      </c>
      <c r="D189" s="1" t="s">
        <v>1213</v>
      </c>
      <c r="E189" s="1">
        <v>616</v>
      </c>
      <c r="F189" s="1">
        <v>5353.74</v>
      </c>
      <c r="G189" s="1">
        <v>5353.74</v>
      </c>
      <c r="H189" s="1">
        <v>650</v>
      </c>
      <c r="I189" s="53">
        <v>3480</v>
      </c>
      <c r="J189" s="1">
        <v>100</v>
      </c>
      <c r="L189" s="53">
        <v>3587005.8</v>
      </c>
      <c r="V189" s="53">
        <v>0</v>
      </c>
      <c r="W189" s="53">
        <v>80</v>
      </c>
      <c r="X189" s="53">
        <v>20</v>
      </c>
      <c r="Y189" s="53">
        <v>0</v>
      </c>
      <c r="AH189" s="54">
        <v>0</v>
      </c>
      <c r="AI189" s="54">
        <v>80</v>
      </c>
      <c r="AJ189" s="54">
        <v>20</v>
      </c>
      <c r="AK189" s="1">
        <v>0</v>
      </c>
      <c r="AT189" s="1">
        <v>0</v>
      </c>
      <c r="AU189" s="1">
        <v>0</v>
      </c>
      <c r="AV189" s="1">
        <v>0</v>
      </c>
      <c r="AW189" s="142" t="str">
        <f t="shared" si="4"/>
        <v/>
      </c>
      <c r="AX189" s="142" t="str">
        <f t="shared" si="5"/>
        <v/>
      </c>
    </row>
    <row r="190" spans="3:50">
      <c r="C190" s="1" t="s">
        <v>1204</v>
      </c>
      <c r="D190" s="1" t="s">
        <v>1214</v>
      </c>
      <c r="E190" s="1">
        <v>1227</v>
      </c>
      <c r="F190" s="1">
        <v>12600.93</v>
      </c>
      <c r="G190" s="1">
        <v>12600.93</v>
      </c>
      <c r="H190" s="1">
        <v>650</v>
      </c>
      <c r="I190" s="53">
        <v>8191</v>
      </c>
      <c r="J190" s="1">
        <v>100</v>
      </c>
      <c r="L190" s="53">
        <v>8442623.0999999996</v>
      </c>
      <c r="V190" s="53">
        <v>0</v>
      </c>
      <c r="W190" s="53">
        <v>80</v>
      </c>
      <c r="X190" s="53">
        <v>20</v>
      </c>
      <c r="Y190" s="53">
        <v>0</v>
      </c>
      <c r="AH190" s="54">
        <v>0</v>
      </c>
      <c r="AI190" s="54">
        <v>80</v>
      </c>
      <c r="AJ190" s="54">
        <v>20</v>
      </c>
      <c r="AK190" s="1">
        <v>0</v>
      </c>
      <c r="AT190" s="1">
        <v>0</v>
      </c>
      <c r="AU190" s="1">
        <v>0</v>
      </c>
      <c r="AV190" s="1">
        <v>0</v>
      </c>
      <c r="AW190" s="142" t="str">
        <f t="shared" si="4"/>
        <v/>
      </c>
      <c r="AX190" s="142" t="str">
        <f t="shared" si="5"/>
        <v/>
      </c>
    </row>
    <row r="191" spans="3:50">
      <c r="C191" s="1" t="s">
        <v>1204</v>
      </c>
      <c r="D191" s="1" t="s">
        <v>1215</v>
      </c>
      <c r="E191" s="1">
        <v>489</v>
      </c>
      <c r="F191" s="1">
        <v>4474.95</v>
      </c>
      <c r="G191" s="1">
        <v>4474.95</v>
      </c>
      <c r="H191" s="1">
        <v>650</v>
      </c>
      <c r="I191" s="53">
        <v>2909</v>
      </c>
      <c r="J191" s="1">
        <v>100</v>
      </c>
      <c r="L191" s="53">
        <v>2998216.5</v>
      </c>
      <c r="V191" s="53">
        <v>0</v>
      </c>
      <c r="W191" s="53">
        <v>80</v>
      </c>
      <c r="X191" s="53">
        <v>20</v>
      </c>
      <c r="Y191" s="53">
        <v>0</v>
      </c>
      <c r="AH191" s="54">
        <v>0</v>
      </c>
      <c r="AI191" s="54">
        <v>80</v>
      </c>
      <c r="AJ191" s="54">
        <v>20</v>
      </c>
      <c r="AK191" s="1">
        <v>0</v>
      </c>
      <c r="AT191" s="1">
        <v>0</v>
      </c>
      <c r="AU191" s="1">
        <v>0</v>
      </c>
      <c r="AV191" s="1">
        <v>0</v>
      </c>
      <c r="AW191" s="142" t="str">
        <f t="shared" si="4"/>
        <v/>
      </c>
      <c r="AX191" s="142" t="str">
        <f t="shared" si="5"/>
        <v/>
      </c>
    </row>
    <row r="192" spans="3:50">
      <c r="C192" s="1" t="s">
        <v>1204</v>
      </c>
      <c r="D192" s="1" t="s">
        <v>1216</v>
      </c>
      <c r="E192" s="1">
        <v>562</v>
      </c>
      <c r="F192" s="1">
        <v>4530.04</v>
      </c>
      <c r="G192" s="1">
        <v>4530.04</v>
      </c>
      <c r="H192" s="1">
        <v>650</v>
      </c>
      <c r="I192" s="53">
        <v>2945</v>
      </c>
      <c r="J192" s="1">
        <v>100</v>
      </c>
      <c r="L192" s="53">
        <v>3035126.8</v>
      </c>
      <c r="V192" s="53">
        <v>0</v>
      </c>
      <c r="W192" s="53">
        <v>80</v>
      </c>
      <c r="X192" s="53">
        <v>20</v>
      </c>
      <c r="Y192" s="53">
        <v>0</v>
      </c>
      <c r="AH192" s="54">
        <v>0</v>
      </c>
      <c r="AI192" s="54">
        <v>80</v>
      </c>
      <c r="AJ192" s="54">
        <v>20</v>
      </c>
      <c r="AK192" s="1">
        <v>0</v>
      </c>
      <c r="AT192" s="1">
        <v>0</v>
      </c>
      <c r="AU192" s="1">
        <v>0</v>
      </c>
      <c r="AV192" s="1">
        <v>0</v>
      </c>
      <c r="AW192" s="142" t="str">
        <f t="shared" si="4"/>
        <v/>
      </c>
      <c r="AX192" s="142" t="str">
        <f t="shared" si="5"/>
        <v/>
      </c>
    </row>
    <row r="193" spans="3:50">
      <c r="C193" s="1" t="s">
        <v>1204</v>
      </c>
      <c r="D193" s="1" t="s">
        <v>1217</v>
      </c>
      <c r="E193" s="1">
        <v>502</v>
      </c>
      <c r="F193" s="1">
        <v>4715.42</v>
      </c>
      <c r="G193" s="1">
        <v>4715.42</v>
      </c>
      <c r="H193" s="1">
        <v>650</v>
      </c>
      <c r="I193" s="53">
        <v>3065</v>
      </c>
      <c r="J193" s="1">
        <v>100</v>
      </c>
      <c r="L193" s="53">
        <v>3159331.4</v>
      </c>
      <c r="V193" s="53">
        <v>0</v>
      </c>
      <c r="W193" s="53">
        <v>80</v>
      </c>
      <c r="X193" s="53">
        <v>20</v>
      </c>
      <c r="Y193" s="53">
        <v>0</v>
      </c>
      <c r="AH193" s="54">
        <v>0</v>
      </c>
      <c r="AI193" s="54">
        <v>80</v>
      </c>
      <c r="AJ193" s="54">
        <v>20</v>
      </c>
      <c r="AK193" s="1">
        <v>0</v>
      </c>
      <c r="AT193" s="1">
        <v>0</v>
      </c>
      <c r="AU193" s="1">
        <v>0</v>
      </c>
      <c r="AV193" s="1">
        <v>0</v>
      </c>
      <c r="AW193" s="142" t="str">
        <f t="shared" si="4"/>
        <v/>
      </c>
      <c r="AX193" s="142" t="str">
        <f t="shared" si="5"/>
        <v/>
      </c>
    </row>
    <row r="194" spans="3:50">
      <c r="C194" s="1" t="s">
        <v>1204</v>
      </c>
      <c r="D194" s="1" t="s">
        <v>1218</v>
      </c>
      <c r="E194" s="1">
        <v>462</v>
      </c>
      <c r="F194" s="1">
        <v>4298.43</v>
      </c>
      <c r="G194" s="1">
        <v>4298.43</v>
      </c>
      <c r="H194" s="1">
        <v>650</v>
      </c>
      <c r="I194" s="53">
        <v>2794</v>
      </c>
      <c r="J194" s="1">
        <v>100</v>
      </c>
      <c r="L194" s="53">
        <v>2879948.1</v>
      </c>
      <c r="V194" s="53">
        <v>0</v>
      </c>
      <c r="W194" s="53">
        <v>80</v>
      </c>
      <c r="X194" s="53">
        <v>20</v>
      </c>
      <c r="Y194" s="53">
        <v>0</v>
      </c>
      <c r="AH194" s="54">
        <v>0</v>
      </c>
      <c r="AI194" s="54">
        <v>80</v>
      </c>
      <c r="AJ194" s="54">
        <v>20</v>
      </c>
      <c r="AK194" s="1">
        <v>0</v>
      </c>
      <c r="AT194" s="1">
        <v>0</v>
      </c>
      <c r="AU194" s="1">
        <v>0</v>
      </c>
      <c r="AV194" s="1">
        <v>0</v>
      </c>
      <c r="AW194" s="142" t="str">
        <f t="shared" si="4"/>
        <v/>
      </c>
      <c r="AX194" s="142" t="str">
        <f t="shared" si="5"/>
        <v/>
      </c>
    </row>
    <row r="195" spans="3:50">
      <c r="C195" s="1" t="s">
        <v>1204</v>
      </c>
      <c r="D195" s="1" t="s">
        <v>1153</v>
      </c>
      <c r="E195" s="1">
        <v>521</v>
      </c>
      <c r="F195" s="1">
        <v>4616.1400000000003</v>
      </c>
      <c r="G195" s="1">
        <v>4616.1400000000003</v>
      </c>
      <c r="H195" s="1">
        <v>650</v>
      </c>
      <c r="I195" s="53">
        <v>3000</v>
      </c>
      <c r="J195" s="1">
        <v>100</v>
      </c>
      <c r="L195" s="53">
        <v>3092813.8000000003</v>
      </c>
      <c r="V195" s="53">
        <v>0</v>
      </c>
      <c r="W195" s="53">
        <v>80</v>
      </c>
      <c r="X195" s="53">
        <v>20</v>
      </c>
      <c r="Y195" s="53">
        <v>0</v>
      </c>
      <c r="AH195" s="54">
        <v>0</v>
      </c>
      <c r="AI195" s="54">
        <v>80</v>
      </c>
      <c r="AJ195" s="54">
        <v>20</v>
      </c>
      <c r="AK195" s="1">
        <v>0</v>
      </c>
      <c r="AT195" s="1">
        <v>0</v>
      </c>
      <c r="AU195" s="1">
        <v>0</v>
      </c>
      <c r="AV195" s="1">
        <v>0</v>
      </c>
      <c r="AW195" s="142" t="str">
        <f t="shared" si="4"/>
        <v/>
      </c>
      <c r="AX195" s="142" t="str">
        <f t="shared" si="5"/>
        <v/>
      </c>
    </row>
    <row r="196" spans="3:50">
      <c r="C196" s="1" t="s">
        <v>1204</v>
      </c>
      <c r="D196" s="1" t="s">
        <v>1219</v>
      </c>
      <c r="E196" s="1">
        <v>696</v>
      </c>
      <c r="F196" s="1">
        <v>6056.15</v>
      </c>
      <c r="G196" s="1">
        <v>6056.15</v>
      </c>
      <c r="H196" s="1">
        <v>650</v>
      </c>
      <c r="I196" s="53">
        <v>3936</v>
      </c>
      <c r="J196" s="1">
        <v>100</v>
      </c>
      <c r="L196" s="53">
        <v>4057620.4999999995</v>
      </c>
      <c r="V196" s="53">
        <v>0</v>
      </c>
      <c r="W196" s="53">
        <v>80</v>
      </c>
      <c r="X196" s="53">
        <v>20</v>
      </c>
      <c r="Y196" s="53">
        <v>0</v>
      </c>
      <c r="AH196" s="54">
        <v>0</v>
      </c>
      <c r="AI196" s="54">
        <v>80</v>
      </c>
      <c r="AJ196" s="54">
        <v>20</v>
      </c>
      <c r="AK196" s="1">
        <v>0</v>
      </c>
      <c r="AT196" s="1">
        <v>0</v>
      </c>
      <c r="AU196" s="1">
        <v>0</v>
      </c>
      <c r="AV196" s="1">
        <v>0</v>
      </c>
      <c r="AW196" s="142" t="str">
        <f t="shared" si="4"/>
        <v/>
      </c>
      <c r="AX196" s="142" t="str">
        <f t="shared" si="5"/>
        <v/>
      </c>
    </row>
    <row r="197" spans="3:50">
      <c r="C197" s="1" t="s">
        <v>1220</v>
      </c>
      <c r="E197" s="1">
        <v>354</v>
      </c>
      <c r="F197" s="1">
        <v>3518</v>
      </c>
      <c r="G197" s="1">
        <v>3518</v>
      </c>
      <c r="H197" s="1">
        <v>375</v>
      </c>
      <c r="I197" s="53">
        <v>1319</v>
      </c>
      <c r="J197" s="1">
        <v>100</v>
      </c>
      <c r="K197" s="1">
        <v>0</v>
      </c>
      <c r="L197" s="53">
        <v>1319</v>
      </c>
      <c r="M197" s="53" t="s">
        <v>1032</v>
      </c>
      <c r="N197" s="53" t="s">
        <v>1032</v>
      </c>
      <c r="O197" s="53" t="s">
        <v>1032</v>
      </c>
      <c r="P197" s="53" t="s">
        <v>1032</v>
      </c>
      <c r="Q197" s="53" t="s">
        <v>1032</v>
      </c>
      <c r="R197" s="53" t="s">
        <v>1032</v>
      </c>
      <c r="S197" s="53" t="s">
        <v>1032</v>
      </c>
      <c r="T197" s="53" t="s">
        <v>1032</v>
      </c>
      <c r="U197" s="53" t="s">
        <v>1032</v>
      </c>
      <c r="V197" s="53">
        <v>0</v>
      </c>
      <c r="W197" s="53">
        <v>30</v>
      </c>
      <c r="X197" s="53">
        <v>65</v>
      </c>
      <c r="Y197" s="53">
        <v>5</v>
      </c>
      <c r="Z197" s="53" t="s">
        <v>1032</v>
      </c>
      <c r="AA197" s="53" t="s">
        <v>1032</v>
      </c>
      <c r="AB197" s="53" t="s">
        <v>1032</v>
      </c>
      <c r="AC197" s="54" t="s">
        <v>1032</v>
      </c>
      <c r="AD197" s="54" t="s">
        <v>1032</v>
      </c>
      <c r="AE197" s="54" t="s">
        <v>1032</v>
      </c>
      <c r="AF197" s="54" t="s">
        <v>1032</v>
      </c>
      <c r="AG197" s="54" t="s">
        <v>1032</v>
      </c>
      <c r="AH197" s="54">
        <v>0</v>
      </c>
      <c r="AI197" s="54">
        <v>30</v>
      </c>
      <c r="AJ197" s="54">
        <v>65</v>
      </c>
      <c r="AK197" s="1">
        <v>5</v>
      </c>
      <c r="AL197" s="1" t="s">
        <v>1032</v>
      </c>
      <c r="AM197" s="1" t="s">
        <v>1032</v>
      </c>
      <c r="AN197" s="1" t="s">
        <v>1032</v>
      </c>
      <c r="AO197" s="1" t="s">
        <v>1032</v>
      </c>
      <c r="AP197" s="1" t="s">
        <v>1032</v>
      </c>
      <c r="AQ197" s="1" t="s">
        <v>1032</v>
      </c>
      <c r="AR197" s="1" t="s">
        <v>1032</v>
      </c>
      <c r="AS197" s="1" t="s">
        <v>1032</v>
      </c>
      <c r="AT197" s="1">
        <v>0</v>
      </c>
      <c r="AU197" s="1">
        <v>0</v>
      </c>
      <c r="AV197" s="1">
        <v>0</v>
      </c>
      <c r="AW197" s="142" t="str">
        <f t="shared" si="4"/>
        <v/>
      </c>
      <c r="AX197" s="142" t="str">
        <f t="shared" si="5"/>
        <v/>
      </c>
    </row>
    <row r="198" spans="3:50">
      <c r="C198" s="1" t="s">
        <v>1221</v>
      </c>
      <c r="D198" s="1" t="s">
        <v>1222</v>
      </c>
      <c r="E198" s="1">
        <v>0</v>
      </c>
      <c r="F198" s="1">
        <v>0</v>
      </c>
      <c r="G198" s="1">
        <v>0</v>
      </c>
      <c r="H198" s="1">
        <v>0</v>
      </c>
      <c r="I198" s="53">
        <v>0</v>
      </c>
      <c r="J198" s="1">
        <v>100</v>
      </c>
      <c r="L198" s="53">
        <v>0</v>
      </c>
      <c r="V198" s="53">
        <v>0</v>
      </c>
      <c r="W198" s="53">
        <v>30</v>
      </c>
      <c r="X198" s="53">
        <v>65</v>
      </c>
      <c r="Y198" s="53">
        <v>5</v>
      </c>
      <c r="AH198" s="54">
        <v>0</v>
      </c>
      <c r="AI198" s="54">
        <v>30</v>
      </c>
      <c r="AJ198" s="54">
        <v>65</v>
      </c>
      <c r="AK198" s="1">
        <v>5</v>
      </c>
      <c r="AT198" s="1">
        <v>0</v>
      </c>
      <c r="AU198" s="1">
        <v>0</v>
      </c>
      <c r="AV198" s="1">
        <v>0</v>
      </c>
      <c r="AW198" s="142" t="str">
        <f t="shared" si="4"/>
        <v/>
      </c>
      <c r="AX198" s="142" t="str">
        <f t="shared" si="5"/>
        <v/>
      </c>
    </row>
    <row r="199" spans="3:50">
      <c r="C199" s="1" t="s">
        <v>1221</v>
      </c>
      <c r="D199" s="1" t="s">
        <v>1223</v>
      </c>
      <c r="E199" s="1">
        <v>26</v>
      </c>
      <c r="F199" s="1">
        <v>235</v>
      </c>
      <c r="G199" s="1">
        <v>235</v>
      </c>
      <c r="H199" s="1">
        <v>400</v>
      </c>
      <c r="I199" s="53">
        <v>94</v>
      </c>
      <c r="J199" s="1">
        <v>100</v>
      </c>
      <c r="L199" s="53">
        <v>94</v>
      </c>
      <c r="V199" s="53">
        <v>0</v>
      </c>
      <c r="W199" s="53">
        <v>30</v>
      </c>
      <c r="X199" s="53">
        <v>65</v>
      </c>
      <c r="Y199" s="53">
        <v>5</v>
      </c>
      <c r="AH199" s="54">
        <v>0</v>
      </c>
      <c r="AI199" s="54">
        <v>30</v>
      </c>
      <c r="AJ199" s="54">
        <v>65</v>
      </c>
      <c r="AK199" s="1">
        <v>5</v>
      </c>
      <c r="AT199" s="1">
        <v>0</v>
      </c>
      <c r="AU199" s="1">
        <v>0</v>
      </c>
      <c r="AV199" s="1">
        <v>0</v>
      </c>
      <c r="AW199" s="142" t="str">
        <f t="shared" si="4"/>
        <v/>
      </c>
      <c r="AX199" s="142" t="str">
        <f t="shared" si="5"/>
        <v/>
      </c>
    </row>
    <row r="200" spans="3:50">
      <c r="C200" s="1" t="s">
        <v>1221</v>
      </c>
      <c r="D200" s="1" t="s">
        <v>1224</v>
      </c>
      <c r="E200" s="1">
        <v>66</v>
      </c>
      <c r="F200" s="1">
        <v>601</v>
      </c>
      <c r="G200" s="1">
        <v>601</v>
      </c>
      <c r="H200" s="1">
        <v>350</v>
      </c>
      <c r="I200" s="53">
        <v>210</v>
      </c>
      <c r="J200" s="1">
        <v>100</v>
      </c>
      <c r="L200" s="53">
        <v>210</v>
      </c>
      <c r="V200" s="53">
        <v>0</v>
      </c>
      <c r="W200" s="53">
        <v>30</v>
      </c>
      <c r="X200" s="53">
        <v>65</v>
      </c>
      <c r="Y200" s="53">
        <v>5</v>
      </c>
      <c r="AH200" s="54">
        <v>0</v>
      </c>
      <c r="AI200" s="54">
        <v>30</v>
      </c>
      <c r="AJ200" s="54">
        <v>65</v>
      </c>
      <c r="AK200" s="1">
        <v>5</v>
      </c>
      <c r="AT200" s="1">
        <v>0</v>
      </c>
      <c r="AU200" s="1">
        <v>0</v>
      </c>
      <c r="AV200" s="1">
        <v>0</v>
      </c>
      <c r="AW200" s="142" t="str">
        <f t="shared" ref="AW200:AW263" si="6">IF(SUM($E200:$AV200)&lt;&gt;0,IFERROR(IFERROR(INDEX(pname,MATCH($B200,pid_fao,0),1),INDEX(pname,MATCH($B200,pid_th,0),1)),""),"")</f>
        <v/>
      </c>
      <c r="AX200" s="142" t="str">
        <f t="shared" ref="AX200:AX263" si="7">IF(SUM($E200:$AV200)&lt;&gt;0,IFERROR(IFERROR(INDEX(pname,MATCH($B200,pid_fao,0),5),INDEX(pname,MATCH($B200,pid_th,0),5)),""),"")</f>
        <v/>
      </c>
    </row>
    <row r="201" spans="3:50">
      <c r="C201" s="1" t="s">
        <v>1221</v>
      </c>
      <c r="D201" s="1" t="s">
        <v>1225</v>
      </c>
      <c r="E201" s="1">
        <v>0</v>
      </c>
      <c r="F201" s="1">
        <v>0</v>
      </c>
      <c r="G201" s="1">
        <v>0</v>
      </c>
      <c r="H201" s="1">
        <v>0</v>
      </c>
      <c r="I201" s="53">
        <v>0</v>
      </c>
      <c r="J201" s="1">
        <v>100</v>
      </c>
      <c r="L201" s="53">
        <v>0</v>
      </c>
      <c r="V201" s="53">
        <v>0</v>
      </c>
      <c r="W201" s="53">
        <v>30</v>
      </c>
      <c r="X201" s="53">
        <v>65</v>
      </c>
      <c r="Y201" s="53">
        <v>5</v>
      </c>
      <c r="AH201" s="54">
        <v>0</v>
      </c>
      <c r="AI201" s="54">
        <v>30</v>
      </c>
      <c r="AJ201" s="54">
        <v>65</v>
      </c>
      <c r="AK201" s="1">
        <v>5</v>
      </c>
      <c r="AT201" s="1">
        <v>0</v>
      </c>
      <c r="AU201" s="1">
        <v>0</v>
      </c>
      <c r="AV201" s="1">
        <v>0</v>
      </c>
      <c r="AW201" s="142" t="str">
        <f t="shared" si="6"/>
        <v/>
      </c>
      <c r="AX201" s="142" t="str">
        <f t="shared" si="7"/>
        <v/>
      </c>
    </row>
    <row r="202" spans="3:50">
      <c r="C202" s="1" t="s">
        <v>1221</v>
      </c>
      <c r="D202" s="1" t="s">
        <v>1221</v>
      </c>
      <c r="E202" s="1">
        <v>0</v>
      </c>
      <c r="F202" s="1">
        <v>0</v>
      </c>
      <c r="G202" s="1">
        <v>0</v>
      </c>
      <c r="H202" s="1">
        <v>0</v>
      </c>
      <c r="I202" s="53">
        <v>0</v>
      </c>
      <c r="J202" s="1">
        <v>100</v>
      </c>
      <c r="L202" s="53">
        <v>0</v>
      </c>
      <c r="V202" s="53">
        <v>0</v>
      </c>
      <c r="W202" s="53">
        <v>30</v>
      </c>
      <c r="X202" s="53">
        <v>65</v>
      </c>
      <c r="Y202" s="53">
        <v>5</v>
      </c>
      <c r="AH202" s="54">
        <v>0</v>
      </c>
      <c r="AI202" s="54">
        <v>30</v>
      </c>
      <c r="AJ202" s="54">
        <v>65</v>
      </c>
      <c r="AK202" s="1">
        <v>5</v>
      </c>
      <c r="AT202" s="1">
        <v>0</v>
      </c>
      <c r="AU202" s="1">
        <v>0</v>
      </c>
      <c r="AV202" s="1">
        <v>0</v>
      </c>
      <c r="AW202" s="142" t="str">
        <f t="shared" si="6"/>
        <v/>
      </c>
      <c r="AX202" s="142" t="str">
        <f t="shared" si="7"/>
        <v/>
      </c>
    </row>
    <row r="203" spans="3:50">
      <c r="C203" s="1" t="s">
        <v>1221</v>
      </c>
      <c r="D203" s="1" t="s">
        <v>1226</v>
      </c>
      <c r="E203" s="1">
        <v>16</v>
      </c>
      <c r="F203" s="1">
        <v>173</v>
      </c>
      <c r="G203" s="1">
        <v>173</v>
      </c>
      <c r="H203" s="1">
        <v>350</v>
      </c>
      <c r="I203" s="53">
        <v>61</v>
      </c>
      <c r="J203" s="1">
        <v>100</v>
      </c>
      <c r="L203" s="53">
        <v>61</v>
      </c>
      <c r="V203" s="53">
        <v>0</v>
      </c>
      <c r="W203" s="53">
        <v>30</v>
      </c>
      <c r="X203" s="53">
        <v>65</v>
      </c>
      <c r="Y203" s="53">
        <v>5</v>
      </c>
      <c r="AH203" s="54">
        <v>0</v>
      </c>
      <c r="AI203" s="54">
        <v>30</v>
      </c>
      <c r="AJ203" s="54">
        <v>65</v>
      </c>
      <c r="AK203" s="1">
        <v>5</v>
      </c>
      <c r="AT203" s="1">
        <v>0</v>
      </c>
      <c r="AU203" s="1">
        <v>0</v>
      </c>
      <c r="AV203" s="1">
        <v>0</v>
      </c>
      <c r="AW203" s="142" t="str">
        <f t="shared" si="6"/>
        <v/>
      </c>
      <c r="AX203" s="142" t="str">
        <f t="shared" si="7"/>
        <v/>
      </c>
    </row>
    <row r="204" spans="3:50">
      <c r="C204" s="1" t="s">
        <v>1221</v>
      </c>
      <c r="D204" s="1" t="s">
        <v>1227</v>
      </c>
      <c r="E204" s="1">
        <v>0</v>
      </c>
      <c r="F204" s="1">
        <v>0</v>
      </c>
      <c r="G204" s="1">
        <v>0</v>
      </c>
      <c r="H204" s="1">
        <v>0</v>
      </c>
      <c r="I204" s="53">
        <v>0</v>
      </c>
      <c r="J204" s="1">
        <v>100</v>
      </c>
      <c r="L204" s="53">
        <v>0</v>
      </c>
      <c r="V204" s="53">
        <v>0</v>
      </c>
      <c r="W204" s="53">
        <v>30</v>
      </c>
      <c r="X204" s="53">
        <v>65</v>
      </c>
      <c r="Y204" s="53">
        <v>5</v>
      </c>
      <c r="AH204" s="54">
        <v>0</v>
      </c>
      <c r="AI204" s="54">
        <v>30</v>
      </c>
      <c r="AJ204" s="54">
        <v>65</v>
      </c>
      <c r="AK204" s="1">
        <v>5</v>
      </c>
      <c r="AT204" s="1">
        <v>0</v>
      </c>
      <c r="AU204" s="1">
        <v>0</v>
      </c>
      <c r="AV204" s="1">
        <v>0</v>
      </c>
      <c r="AW204" s="142" t="str">
        <f t="shared" si="6"/>
        <v/>
      </c>
      <c r="AX204" s="142" t="str">
        <f t="shared" si="7"/>
        <v/>
      </c>
    </row>
    <row r="205" spans="3:50">
      <c r="C205" s="1" t="s">
        <v>1221</v>
      </c>
      <c r="D205" s="1" t="s">
        <v>1228</v>
      </c>
      <c r="E205" s="1">
        <v>0</v>
      </c>
      <c r="F205" s="1">
        <v>0</v>
      </c>
      <c r="G205" s="1">
        <v>0</v>
      </c>
      <c r="H205" s="1">
        <v>0</v>
      </c>
      <c r="I205" s="53">
        <v>0</v>
      </c>
      <c r="J205" s="1">
        <v>100</v>
      </c>
      <c r="L205" s="53">
        <v>0</v>
      </c>
      <c r="V205" s="53">
        <v>0</v>
      </c>
      <c r="W205" s="53">
        <v>30</v>
      </c>
      <c r="X205" s="53">
        <v>65</v>
      </c>
      <c r="Y205" s="53">
        <v>5</v>
      </c>
      <c r="AH205" s="54">
        <v>0</v>
      </c>
      <c r="AI205" s="54">
        <v>30</v>
      </c>
      <c r="AJ205" s="54">
        <v>65</v>
      </c>
      <c r="AK205" s="1">
        <v>5</v>
      </c>
      <c r="AT205" s="1">
        <v>0</v>
      </c>
      <c r="AU205" s="1">
        <v>0</v>
      </c>
      <c r="AV205" s="1">
        <v>0</v>
      </c>
      <c r="AW205" s="142" t="str">
        <f t="shared" si="6"/>
        <v/>
      </c>
      <c r="AX205" s="142" t="str">
        <f t="shared" si="7"/>
        <v/>
      </c>
    </row>
    <row r="206" spans="3:50">
      <c r="C206" s="1" t="s">
        <v>1221</v>
      </c>
      <c r="D206" s="1" t="s">
        <v>1229</v>
      </c>
      <c r="E206" s="1">
        <v>108</v>
      </c>
      <c r="F206" s="1">
        <v>895</v>
      </c>
      <c r="G206" s="1">
        <v>895</v>
      </c>
      <c r="H206" s="1">
        <v>350</v>
      </c>
      <c r="I206" s="53">
        <v>313</v>
      </c>
      <c r="J206" s="1">
        <v>100</v>
      </c>
      <c r="L206" s="53">
        <v>313</v>
      </c>
      <c r="V206" s="53">
        <v>0</v>
      </c>
      <c r="W206" s="53">
        <v>30</v>
      </c>
      <c r="X206" s="53">
        <v>65</v>
      </c>
      <c r="Y206" s="53">
        <v>5</v>
      </c>
      <c r="AH206" s="54">
        <v>0</v>
      </c>
      <c r="AI206" s="54">
        <v>30</v>
      </c>
      <c r="AJ206" s="54">
        <v>65</v>
      </c>
      <c r="AK206" s="1">
        <v>5</v>
      </c>
      <c r="AT206" s="1">
        <v>0</v>
      </c>
      <c r="AU206" s="1">
        <v>0</v>
      </c>
      <c r="AV206" s="1">
        <v>0</v>
      </c>
      <c r="AW206" s="142" t="str">
        <f t="shared" si="6"/>
        <v/>
      </c>
      <c r="AX206" s="142" t="str">
        <f t="shared" si="7"/>
        <v/>
      </c>
    </row>
    <row r="207" spans="3:50">
      <c r="C207" s="1" t="s">
        <v>1221</v>
      </c>
      <c r="D207" s="1" t="s">
        <v>1230</v>
      </c>
      <c r="E207" s="1">
        <v>2</v>
      </c>
      <c r="F207" s="1">
        <v>38</v>
      </c>
      <c r="G207" s="1">
        <v>38</v>
      </c>
      <c r="H207" s="1">
        <v>350</v>
      </c>
      <c r="I207" s="53">
        <v>13</v>
      </c>
      <c r="J207" s="1">
        <v>100</v>
      </c>
      <c r="L207" s="53">
        <v>13</v>
      </c>
      <c r="V207" s="53">
        <v>0</v>
      </c>
      <c r="W207" s="53">
        <v>30</v>
      </c>
      <c r="X207" s="53">
        <v>65</v>
      </c>
      <c r="Y207" s="53">
        <v>5</v>
      </c>
      <c r="AH207" s="54">
        <v>0</v>
      </c>
      <c r="AI207" s="54">
        <v>30</v>
      </c>
      <c r="AJ207" s="54">
        <v>65</v>
      </c>
      <c r="AK207" s="1">
        <v>5</v>
      </c>
      <c r="AT207" s="1">
        <v>0</v>
      </c>
      <c r="AU207" s="1">
        <v>0</v>
      </c>
      <c r="AV207" s="1">
        <v>0</v>
      </c>
      <c r="AW207" s="142" t="str">
        <f t="shared" si="6"/>
        <v/>
      </c>
      <c r="AX207" s="142" t="str">
        <f t="shared" si="7"/>
        <v/>
      </c>
    </row>
    <row r="208" spans="3:50">
      <c r="C208" s="1" t="s">
        <v>1221</v>
      </c>
      <c r="D208" s="1" t="s">
        <v>1231</v>
      </c>
      <c r="E208" s="1">
        <v>129</v>
      </c>
      <c r="F208" s="1">
        <v>1531</v>
      </c>
      <c r="G208" s="1">
        <v>1531</v>
      </c>
      <c r="H208" s="1">
        <v>400</v>
      </c>
      <c r="I208" s="53">
        <v>612</v>
      </c>
      <c r="J208" s="1">
        <v>100</v>
      </c>
      <c r="L208" s="53">
        <v>612</v>
      </c>
      <c r="V208" s="53">
        <v>0</v>
      </c>
      <c r="W208" s="53">
        <v>30</v>
      </c>
      <c r="X208" s="53">
        <v>65</v>
      </c>
      <c r="Y208" s="53">
        <v>5</v>
      </c>
      <c r="AH208" s="54">
        <v>0</v>
      </c>
      <c r="AI208" s="54">
        <v>30</v>
      </c>
      <c r="AJ208" s="54">
        <v>65</v>
      </c>
      <c r="AK208" s="1">
        <v>5</v>
      </c>
      <c r="AT208" s="1">
        <v>0</v>
      </c>
      <c r="AU208" s="1">
        <v>0</v>
      </c>
      <c r="AV208" s="1">
        <v>0</v>
      </c>
      <c r="AW208" s="142" t="str">
        <f t="shared" si="6"/>
        <v/>
      </c>
      <c r="AX208" s="142" t="str">
        <f t="shared" si="7"/>
        <v/>
      </c>
    </row>
    <row r="209" spans="3:50">
      <c r="C209" s="1" t="s">
        <v>1221</v>
      </c>
      <c r="D209" s="1" t="s">
        <v>1232</v>
      </c>
      <c r="E209" s="1">
        <v>7</v>
      </c>
      <c r="F209" s="1">
        <v>45</v>
      </c>
      <c r="G209" s="1">
        <v>45</v>
      </c>
      <c r="H209" s="1">
        <v>350</v>
      </c>
      <c r="I209" s="53">
        <v>16</v>
      </c>
      <c r="J209" s="1">
        <v>100</v>
      </c>
      <c r="L209" s="53">
        <v>16</v>
      </c>
      <c r="V209" s="53">
        <v>0</v>
      </c>
      <c r="W209" s="53">
        <v>30</v>
      </c>
      <c r="X209" s="53">
        <v>65</v>
      </c>
      <c r="Y209" s="53">
        <v>5</v>
      </c>
      <c r="AH209" s="54">
        <v>0</v>
      </c>
      <c r="AI209" s="54">
        <v>30</v>
      </c>
      <c r="AJ209" s="54">
        <v>65</v>
      </c>
      <c r="AK209" s="1">
        <v>5</v>
      </c>
      <c r="AT209" s="1">
        <v>0</v>
      </c>
      <c r="AU209" s="1">
        <v>0</v>
      </c>
      <c r="AV209" s="1">
        <v>0</v>
      </c>
      <c r="AW209" s="142" t="str">
        <f t="shared" si="6"/>
        <v/>
      </c>
      <c r="AX209" s="142" t="str">
        <f t="shared" si="7"/>
        <v/>
      </c>
    </row>
    <row r="210" spans="3:50">
      <c r="C210" s="1" t="s">
        <v>1233</v>
      </c>
      <c r="E210" s="1">
        <v>6147</v>
      </c>
      <c r="F210" s="1">
        <v>82547</v>
      </c>
      <c r="G210" s="1">
        <v>4740</v>
      </c>
      <c r="H210" s="1">
        <v>16</v>
      </c>
      <c r="I210" s="53">
        <v>1282</v>
      </c>
      <c r="J210" s="1">
        <v>100</v>
      </c>
      <c r="K210" s="1">
        <v>0</v>
      </c>
      <c r="L210" s="53">
        <v>1282</v>
      </c>
      <c r="M210" s="53" t="s">
        <v>1032</v>
      </c>
      <c r="N210" s="53" t="s">
        <v>1032</v>
      </c>
      <c r="O210" s="53" t="s">
        <v>1032</v>
      </c>
      <c r="P210" s="53" t="s">
        <v>1032</v>
      </c>
      <c r="Q210" s="53" t="s">
        <v>1032</v>
      </c>
      <c r="R210" s="53" t="s">
        <v>1032</v>
      </c>
      <c r="S210" s="53" t="s">
        <v>1032</v>
      </c>
      <c r="T210" s="53" t="s">
        <v>1032</v>
      </c>
      <c r="U210" s="53" t="s">
        <v>1032</v>
      </c>
      <c r="V210" s="53">
        <v>0</v>
      </c>
      <c r="W210" s="53">
        <v>99</v>
      </c>
      <c r="X210" s="53">
        <v>1</v>
      </c>
      <c r="Y210" s="53">
        <v>0</v>
      </c>
      <c r="Z210" s="53" t="s">
        <v>1032</v>
      </c>
      <c r="AA210" s="53" t="s">
        <v>1032</v>
      </c>
      <c r="AB210" s="53" t="s">
        <v>1032</v>
      </c>
      <c r="AC210" s="54" t="s">
        <v>1032</v>
      </c>
      <c r="AD210" s="54" t="s">
        <v>1032</v>
      </c>
      <c r="AE210" s="54" t="s">
        <v>1032</v>
      </c>
      <c r="AF210" s="54" t="s">
        <v>1032</v>
      </c>
      <c r="AG210" s="54" t="s">
        <v>1032</v>
      </c>
      <c r="AH210" s="54">
        <v>0</v>
      </c>
      <c r="AI210" s="54">
        <v>0</v>
      </c>
      <c r="AJ210" s="54">
        <v>0</v>
      </c>
      <c r="AK210" s="1">
        <v>0</v>
      </c>
      <c r="AL210" s="1" t="s">
        <v>1032</v>
      </c>
      <c r="AM210" s="1" t="s">
        <v>1032</v>
      </c>
      <c r="AN210" s="1" t="s">
        <v>1032</v>
      </c>
      <c r="AO210" s="1" t="s">
        <v>1032</v>
      </c>
      <c r="AP210" s="1" t="s">
        <v>1032</v>
      </c>
      <c r="AQ210" s="1" t="s">
        <v>1032</v>
      </c>
      <c r="AR210" s="1" t="s">
        <v>1032</v>
      </c>
      <c r="AS210" s="1" t="s">
        <v>1032</v>
      </c>
      <c r="AT210" s="1">
        <v>0</v>
      </c>
      <c r="AU210" s="1">
        <v>0</v>
      </c>
      <c r="AV210" s="1">
        <v>0</v>
      </c>
      <c r="AW210" s="142" t="str">
        <f t="shared" si="6"/>
        <v/>
      </c>
      <c r="AX210" s="142" t="str">
        <f t="shared" si="7"/>
        <v/>
      </c>
    </row>
    <row r="211" spans="3:50">
      <c r="C211" s="1" t="s">
        <v>1234</v>
      </c>
      <c r="D211" s="1" t="s">
        <v>1235</v>
      </c>
      <c r="E211" s="1">
        <v>1996</v>
      </c>
      <c r="F211" s="1">
        <v>25698</v>
      </c>
      <c r="G211" s="1">
        <v>1486</v>
      </c>
      <c r="H211" s="1">
        <v>264</v>
      </c>
      <c r="I211" s="53">
        <v>392</v>
      </c>
      <c r="J211" s="1">
        <v>100</v>
      </c>
      <c r="K211" s="1">
        <v>0</v>
      </c>
      <c r="L211" s="53">
        <v>392</v>
      </c>
      <c r="V211" s="53">
        <v>0</v>
      </c>
      <c r="W211" s="53">
        <v>95</v>
      </c>
      <c r="X211" s="53">
        <v>5</v>
      </c>
      <c r="Y211" s="53">
        <v>0</v>
      </c>
      <c r="AH211" s="54">
        <v>0</v>
      </c>
      <c r="AI211" s="54">
        <v>0</v>
      </c>
      <c r="AJ211" s="54">
        <v>0</v>
      </c>
      <c r="AK211" s="1">
        <v>0</v>
      </c>
      <c r="AT211" s="1">
        <v>0</v>
      </c>
      <c r="AU211" s="1">
        <v>0</v>
      </c>
      <c r="AV211" s="1">
        <v>0</v>
      </c>
      <c r="AW211" s="142" t="str">
        <f t="shared" si="6"/>
        <v/>
      </c>
      <c r="AX211" s="142" t="str">
        <f t="shared" si="7"/>
        <v/>
      </c>
    </row>
    <row r="212" spans="3:50">
      <c r="C212" s="1" t="s">
        <v>1234</v>
      </c>
      <c r="D212" s="1" t="s">
        <v>1236</v>
      </c>
      <c r="E212" s="1">
        <v>1452</v>
      </c>
      <c r="F212" s="1">
        <v>21410</v>
      </c>
      <c r="G212" s="1">
        <v>1182</v>
      </c>
      <c r="H212" s="1">
        <v>285</v>
      </c>
      <c r="I212" s="53">
        <v>337</v>
      </c>
      <c r="J212" s="1">
        <v>100</v>
      </c>
      <c r="K212" s="1">
        <v>0</v>
      </c>
      <c r="L212" s="53">
        <v>337</v>
      </c>
      <c r="V212" s="53">
        <v>0</v>
      </c>
      <c r="W212" s="53">
        <v>100</v>
      </c>
      <c r="X212" s="53">
        <v>0</v>
      </c>
      <c r="Y212" s="53">
        <v>0</v>
      </c>
      <c r="AH212" s="54">
        <v>0</v>
      </c>
      <c r="AI212" s="54">
        <v>0</v>
      </c>
      <c r="AJ212" s="54">
        <v>0</v>
      </c>
      <c r="AK212" s="1">
        <v>0</v>
      </c>
      <c r="AT212" s="1">
        <v>0</v>
      </c>
      <c r="AU212" s="1">
        <v>0</v>
      </c>
      <c r="AV212" s="1">
        <v>0</v>
      </c>
      <c r="AW212" s="142" t="str">
        <f t="shared" si="6"/>
        <v/>
      </c>
      <c r="AX212" s="142" t="str">
        <f t="shared" si="7"/>
        <v/>
      </c>
    </row>
    <row r="213" spans="3:50">
      <c r="C213" s="1" t="s">
        <v>1234</v>
      </c>
      <c r="D213" s="1" t="s">
        <v>1237</v>
      </c>
      <c r="E213" s="1">
        <v>636</v>
      </c>
      <c r="F213" s="1">
        <v>8177</v>
      </c>
      <c r="G213" s="1">
        <v>474</v>
      </c>
      <c r="H213" s="1">
        <v>256</v>
      </c>
      <c r="I213" s="53">
        <v>121</v>
      </c>
      <c r="J213" s="1">
        <v>100</v>
      </c>
      <c r="K213" s="1">
        <v>0</v>
      </c>
      <c r="L213" s="53">
        <v>121</v>
      </c>
      <c r="V213" s="53">
        <v>0</v>
      </c>
      <c r="W213" s="53">
        <v>100</v>
      </c>
      <c r="X213" s="53">
        <v>0</v>
      </c>
      <c r="Y213" s="53">
        <v>0</v>
      </c>
      <c r="AH213" s="54">
        <v>0</v>
      </c>
      <c r="AI213" s="54">
        <v>0</v>
      </c>
      <c r="AJ213" s="54">
        <v>0</v>
      </c>
      <c r="AK213" s="1">
        <v>0</v>
      </c>
      <c r="AT213" s="1">
        <v>0</v>
      </c>
      <c r="AU213" s="1">
        <v>0</v>
      </c>
      <c r="AV213" s="1">
        <v>0</v>
      </c>
      <c r="AW213" s="142" t="str">
        <f t="shared" si="6"/>
        <v/>
      </c>
      <c r="AX213" s="142" t="str">
        <f t="shared" si="7"/>
        <v/>
      </c>
    </row>
    <row r="214" spans="3:50">
      <c r="C214" s="1" t="s">
        <v>1234</v>
      </c>
      <c r="D214" s="1" t="s">
        <v>1238</v>
      </c>
      <c r="E214" s="1">
        <v>1000</v>
      </c>
      <c r="F214" s="1">
        <v>13359</v>
      </c>
      <c r="G214" s="1">
        <v>660</v>
      </c>
      <c r="H214" s="1">
        <v>289</v>
      </c>
      <c r="I214" s="53">
        <v>191</v>
      </c>
      <c r="J214" s="1">
        <v>100</v>
      </c>
      <c r="K214" s="1">
        <v>0</v>
      </c>
      <c r="L214" s="53">
        <v>191</v>
      </c>
      <c r="V214" s="53">
        <v>0</v>
      </c>
      <c r="W214" s="53">
        <v>100</v>
      </c>
      <c r="X214" s="53">
        <v>0</v>
      </c>
      <c r="Y214" s="53">
        <v>0</v>
      </c>
      <c r="AH214" s="54">
        <v>0</v>
      </c>
      <c r="AI214" s="54">
        <v>0</v>
      </c>
      <c r="AJ214" s="54">
        <v>0</v>
      </c>
      <c r="AK214" s="1">
        <v>0</v>
      </c>
      <c r="AT214" s="1">
        <v>0</v>
      </c>
      <c r="AU214" s="1">
        <v>0</v>
      </c>
      <c r="AV214" s="1">
        <v>0</v>
      </c>
      <c r="AW214" s="142" t="str">
        <f t="shared" si="6"/>
        <v/>
      </c>
      <c r="AX214" s="142" t="str">
        <f t="shared" si="7"/>
        <v/>
      </c>
    </row>
    <row r="215" spans="3:50">
      <c r="C215" s="1" t="s">
        <v>1234</v>
      </c>
      <c r="D215" s="1" t="s">
        <v>1239</v>
      </c>
      <c r="E215" s="1">
        <v>1063</v>
      </c>
      <c r="F215" s="1">
        <v>13903</v>
      </c>
      <c r="G215" s="1">
        <v>938</v>
      </c>
      <c r="H215" s="1">
        <v>257</v>
      </c>
      <c r="I215" s="53">
        <v>241</v>
      </c>
      <c r="J215" s="1">
        <v>100</v>
      </c>
      <c r="K215" s="1">
        <v>0</v>
      </c>
      <c r="L215" s="53">
        <v>241</v>
      </c>
      <c r="V215" s="53">
        <v>0</v>
      </c>
      <c r="W215" s="53">
        <v>100</v>
      </c>
      <c r="X215" s="53">
        <v>0</v>
      </c>
      <c r="Y215" s="53">
        <v>0</v>
      </c>
      <c r="AH215" s="54">
        <v>0</v>
      </c>
      <c r="AI215" s="54">
        <v>0</v>
      </c>
      <c r="AJ215" s="54">
        <v>0</v>
      </c>
      <c r="AK215" s="1">
        <v>0</v>
      </c>
      <c r="AT215" s="1">
        <v>0</v>
      </c>
      <c r="AU215" s="1">
        <v>0</v>
      </c>
      <c r="AV215" s="1">
        <v>0</v>
      </c>
      <c r="AW215" s="142" t="str">
        <f t="shared" si="6"/>
        <v/>
      </c>
      <c r="AX215" s="142" t="str">
        <f t="shared" si="7"/>
        <v/>
      </c>
    </row>
    <row r="216" spans="3:50">
      <c r="C216" s="1" t="s">
        <v>1240</v>
      </c>
      <c r="E216" s="1">
        <v>18396</v>
      </c>
      <c r="F216" s="1">
        <v>273383</v>
      </c>
      <c r="G216" s="1">
        <v>271580</v>
      </c>
      <c r="H216" s="1">
        <v>433</v>
      </c>
      <c r="I216" s="53">
        <v>118398</v>
      </c>
      <c r="J216" s="1">
        <v>100</v>
      </c>
      <c r="K216" s="1">
        <v>0</v>
      </c>
      <c r="L216" s="53">
        <v>119174</v>
      </c>
      <c r="M216" s="53" t="s">
        <v>1032</v>
      </c>
      <c r="N216" s="53" t="s">
        <v>1032</v>
      </c>
      <c r="O216" s="53" t="s">
        <v>1032</v>
      </c>
      <c r="P216" s="53" t="s">
        <v>1032</v>
      </c>
      <c r="Q216" s="53" t="s">
        <v>1032</v>
      </c>
      <c r="R216" s="53" t="s">
        <v>1032</v>
      </c>
      <c r="S216" s="53" t="s">
        <v>1032</v>
      </c>
      <c r="T216" s="53" t="s">
        <v>1032</v>
      </c>
      <c r="U216" s="53" t="s">
        <v>1032</v>
      </c>
      <c r="V216" s="53">
        <v>6.666666666666667</v>
      </c>
      <c r="W216" s="53">
        <v>90</v>
      </c>
      <c r="X216" s="53">
        <v>3.3333333333333335</v>
      </c>
      <c r="Y216" s="53">
        <v>0</v>
      </c>
      <c r="Z216" s="53" t="s">
        <v>1032</v>
      </c>
      <c r="AA216" s="53" t="s">
        <v>1032</v>
      </c>
      <c r="AB216" s="53" t="s">
        <v>1032</v>
      </c>
      <c r="AC216" s="54" t="s">
        <v>1032</v>
      </c>
      <c r="AD216" s="54" t="s">
        <v>1032</v>
      </c>
      <c r="AE216" s="54" t="s">
        <v>1032</v>
      </c>
      <c r="AF216" s="54" t="s">
        <v>1032</v>
      </c>
      <c r="AG216" s="54" t="s">
        <v>1032</v>
      </c>
      <c r="AH216" s="54">
        <v>6.666666666666667</v>
      </c>
      <c r="AI216" s="54">
        <v>90</v>
      </c>
      <c r="AJ216" s="54">
        <v>3.3333333333333335</v>
      </c>
      <c r="AK216" s="1">
        <v>0</v>
      </c>
      <c r="AL216" s="1" t="s">
        <v>1032</v>
      </c>
      <c r="AM216" s="1" t="s">
        <v>1032</v>
      </c>
      <c r="AN216" s="1" t="s">
        <v>1032</v>
      </c>
      <c r="AO216" s="1" t="s">
        <v>1032</v>
      </c>
      <c r="AP216" s="1" t="s">
        <v>1032</v>
      </c>
      <c r="AQ216" s="1" t="s">
        <v>1032</v>
      </c>
      <c r="AR216" s="1" t="s">
        <v>1032</v>
      </c>
      <c r="AS216" s="1" t="s">
        <v>1032</v>
      </c>
      <c r="AT216" s="1">
        <v>6.666666666666667</v>
      </c>
      <c r="AU216" s="1">
        <v>90</v>
      </c>
      <c r="AV216" s="1">
        <v>3.3333333333333335</v>
      </c>
      <c r="AW216" s="142" t="str">
        <f t="shared" si="6"/>
        <v/>
      </c>
      <c r="AX216" s="142" t="str">
        <f t="shared" si="7"/>
        <v/>
      </c>
    </row>
    <row r="217" spans="3:50">
      <c r="C217" s="1" t="s">
        <v>1241</v>
      </c>
      <c r="D217" s="1" t="s">
        <v>1242</v>
      </c>
      <c r="E217" s="1">
        <v>2779</v>
      </c>
      <c r="F217" s="1">
        <v>49103</v>
      </c>
      <c r="G217" s="1">
        <v>48700</v>
      </c>
      <c r="H217" s="1">
        <v>450</v>
      </c>
      <c r="I217" s="53">
        <v>21915</v>
      </c>
      <c r="J217" s="1">
        <v>100</v>
      </c>
      <c r="L217" s="53">
        <v>22096</v>
      </c>
      <c r="V217" s="53">
        <v>20</v>
      </c>
      <c r="W217" s="53">
        <v>80</v>
      </c>
      <c r="X217" s="53">
        <v>0</v>
      </c>
      <c r="Y217" s="53">
        <v>0</v>
      </c>
      <c r="AH217" s="54">
        <v>20</v>
      </c>
      <c r="AI217" s="54">
        <v>80</v>
      </c>
      <c r="AJ217" s="54">
        <v>0</v>
      </c>
      <c r="AK217" s="1">
        <v>0</v>
      </c>
      <c r="AT217" s="1">
        <v>20</v>
      </c>
      <c r="AU217" s="1">
        <v>80</v>
      </c>
      <c r="AV217" s="1">
        <v>0</v>
      </c>
      <c r="AW217" s="142" t="str">
        <f t="shared" si="6"/>
        <v/>
      </c>
      <c r="AX217" s="142" t="str">
        <f t="shared" si="7"/>
        <v/>
      </c>
    </row>
    <row r="218" spans="3:50">
      <c r="C218" s="1" t="s">
        <v>1241</v>
      </c>
      <c r="D218" s="1" t="s">
        <v>1243</v>
      </c>
      <c r="E218" s="1">
        <v>1455</v>
      </c>
      <c r="F218" s="1">
        <v>27415</v>
      </c>
      <c r="G218" s="1">
        <v>27415</v>
      </c>
      <c r="H218" s="1">
        <v>450</v>
      </c>
      <c r="I218" s="53">
        <v>12337</v>
      </c>
      <c r="J218" s="1">
        <v>100</v>
      </c>
      <c r="L218" s="53">
        <v>12337</v>
      </c>
      <c r="V218" s="53">
        <v>0</v>
      </c>
      <c r="W218" s="53">
        <v>100</v>
      </c>
      <c r="X218" s="53">
        <v>0</v>
      </c>
      <c r="Y218" s="53">
        <v>0</v>
      </c>
      <c r="AH218" s="54">
        <v>0</v>
      </c>
      <c r="AI218" s="54">
        <v>100</v>
      </c>
      <c r="AJ218" s="54">
        <v>0</v>
      </c>
      <c r="AK218" s="1">
        <v>0</v>
      </c>
      <c r="AT218" s="1">
        <v>0</v>
      </c>
      <c r="AU218" s="1">
        <v>100</v>
      </c>
      <c r="AV218" s="1">
        <v>0</v>
      </c>
      <c r="AW218" s="142" t="str">
        <f t="shared" si="6"/>
        <v/>
      </c>
      <c r="AX218" s="142" t="str">
        <f t="shared" si="7"/>
        <v/>
      </c>
    </row>
    <row r="219" spans="3:50">
      <c r="C219" s="1" t="s">
        <v>1241</v>
      </c>
      <c r="D219" s="1" t="s">
        <v>1244</v>
      </c>
      <c r="E219" s="1">
        <v>1751</v>
      </c>
      <c r="F219" s="1">
        <v>34122</v>
      </c>
      <c r="G219" s="1">
        <v>34122</v>
      </c>
      <c r="H219" s="1">
        <v>450</v>
      </c>
      <c r="I219" s="53">
        <v>15355</v>
      </c>
      <c r="J219" s="1">
        <v>100</v>
      </c>
      <c r="L219" s="53">
        <v>15355</v>
      </c>
      <c r="V219" s="53">
        <v>20</v>
      </c>
      <c r="W219" s="53">
        <v>80</v>
      </c>
      <c r="X219" s="53">
        <v>0</v>
      </c>
      <c r="Y219" s="53">
        <v>0</v>
      </c>
      <c r="AH219" s="54">
        <v>20</v>
      </c>
      <c r="AI219" s="54">
        <v>80</v>
      </c>
      <c r="AJ219" s="54">
        <v>0</v>
      </c>
      <c r="AK219" s="1">
        <v>0</v>
      </c>
      <c r="AT219" s="1">
        <v>20</v>
      </c>
      <c r="AU219" s="1">
        <v>80</v>
      </c>
      <c r="AV219" s="1">
        <v>0</v>
      </c>
      <c r="AW219" s="142" t="str">
        <f t="shared" si="6"/>
        <v/>
      </c>
      <c r="AX219" s="142" t="str">
        <f t="shared" si="7"/>
        <v/>
      </c>
    </row>
    <row r="220" spans="3:50">
      <c r="C220" s="1" t="s">
        <v>1241</v>
      </c>
      <c r="D220" s="1" t="s">
        <v>1245</v>
      </c>
      <c r="E220" s="1">
        <v>2401</v>
      </c>
      <c r="F220" s="1">
        <v>41678</v>
      </c>
      <c r="G220" s="1">
        <v>41456</v>
      </c>
      <c r="H220" s="1">
        <v>450</v>
      </c>
      <c r="I220" s="53">
        <v>18655</v>
      </c>
      <c r="J220" s="1">
        <v>100</v>
      </c>
      <c r="L220" s="53">
        <v>18755</v>
      </c>
      <c r="V220" s="53">
        <v>20</v>
      </c>
      <c r="W220" s="53">
        <v>80</v>
      </c>
      <c r="X220" s="53">
        <v>0</v>
      </c>
      <c r="Y220" s="53">
        <v>0</v>
      </c>
      <c r="AH220" s="54">
        <v>20</v>
      </c>
      <c r="AI220" s="54">
        <v>80</v>
      </c>
      <c r="AJ220" s="54">
        <v>0</v>
      </c>
      <c r="AK220" s="1">
        <v>0</v>
      </c>
      <c r="AT220" s="1">
        <v>20</v>
      </c>
      <c r="AU220" s="1">
        <v>80</v>
      </c>
      <c r="AV220" s="1">
        <v>0</v>
      </c>
      <c r="AW220" s="142" t="str">
        <f t="shared" si="6"/>
        <v/>
      </c>
      <c r="AX220" s="142" t="str">
        <f t="shared" si="7"/>
        <v/>
      </c>
    </row>
    <row r="221" spans="3:50">
      <c r="C221" s="1" t="s">
        <v>1241</v>
      </c>
      <c r="D221" s="1" t="s">
        <v>1246</v>
      </c>
      <c r="E221" s="1">
        <v>1425</v>
      </c>
      <c r="F221" s="1">
        <v>22344</v>
      </c>
      <c r="G221" s="1">
        <v>22090</v>
      </c>
      <c r="H221" s="1">
        <v>450</v>
      </c>
      <c r="I221" s="53">
        <v>9941</v>
      </c>
      <c r="J221" s="1">
        <v>100</v>
      </c>
      <c r="L221" s="53">
        <v>10055</v>
      </c>
      <c r="V221" s="53">
        <v>20</v>
      </c>
      <c r="W221" s="53">
        <v>80</v>
      </c>
      <c r="X221" s="53">
        <v>0</v>
      </c>
      <c r="Y221" s="53">
        <v>0</v>
      </c>
      <c r="AH221" s="54">
        <v>20</v>
      </c>
      <c r="AI221" s="54">
        <v>80</v>
      </c>
      <c r="AJ221" s="54">
        <v>0</v>
      </c>
      <c r="AK221" s="1">
        <v>0</v>
      </c>
      <c r="AT221" s="1">
        <v>20</v>
      </c>
      <c r="AU221" s="1">
        <v>80</v>
      </c>
      <c r="AV221" s="1">
        <v>0</v>
      </c>
      <c r="AW221" s="142" t="str">
        <f t="shared" si="6"/>
        <v/>
      </c>
      <c r="AX221" s="142" t="str">
        <f t="shared" si="7"/>
        <v/>
      </c>
    </row>
    <row r="222" spans="3:50">
      <c r="C222" s="1" t="s">
        <v>1241</v>
      </c>
      <c r="D222" s="1" t="s">
        <v>1247</v>
      </c>
      <c r="E222" s="1">
        <v>935</v>
      </c>
      <c r="F222" s="1">
        <v>9498</v>
      </c>
      <c r="G222" s="1">
        <v>9498</v>
      </c>
      <c r="H222" s="1">
        <v>400</v>
      </c>
      <c r="I222" s="53">
        <v>3799</v>
      </c>
      <c r="J222" s="1">
        <v>100</v>
      </c>
      <c r="L222" s="53">
        <v>3799</v>
      </c>
      <c r="V222" s="53">
        <v>0</v>
      </c>
      <c r="W222" s="53">
        <v>100</v>
      </c>
      <c r="X222" s="53">
        <v>0</v>
      </c>
      <c r="Y222" s="53">
        <v>0</v>
      </c>
      <c r="AH222" s="54">
        <v>0</v>
      </c>
      <c r="AI222" s="54">
        <v>100</v>
      </c>
      <c r="AJ222" s="54">
        <v>0</v>
      </c>
      <c r="AK222" s="1">
        <v>0</v>
      </c>
      <c r="AT222" s="1">
        <v>0</v>
      </c>
      <c r="AU222" s="1">
        <v>100</v>
      </c>
      <c r="AV222" s="1">
        <v>0</v>
      </c>
      <c r="AW222" s="142" t="str">
        <f t="shared" si="6"/>
        <v/>
      </c>
      <c r="AX222" s="142" t="str">
        <f t="shared" si="7"/>
        <v/>
      </c>
    </row>
    <row r="223" spans="3:50">
      <c r="C223" s="1" t="s">
        <v>1241</v>
      </c>
      <c r="D223" s="1" t="s">
        <v>1248</v>
      </c>
      <c r="E223" s="1">
        <v>740</v>
      </c>
      <c r="F223" s="1">
        <v>6981</v>
      </c>
      <c r="G223" s="1">
        <v>6981</v>
      </c>
      <c r="H223" s="1">
        <v>400</v>
      </c>
      <c r="I223" s="53">
        <v>2792</v>
      </c>
      <c r="J223" s="1">
        <v>100</v>
      </c>
      <c r="L223" s="53">
        <v>2792</v>
      </c>
      <c r="V223" s="53">
        <v>0</v>
      </c>
      <c r="W223" s="53">
        <v>100</v>
      </c>
      <c r="X223" s="53">
        <v>0</v>
      </c>
      <c r="Y223" s="53">
        <v>0</v>
      </c>
      <c r="AH223" s="54">
        <v>0</v>
      </c>
      <c r="AI223" s="54">
        <v>100</v>
      </c>
      <c r="AJ223" s="54">
        <v>0</v>
      </c>
      <c r="AK223" s="1">
        <v>0</v>
      </c>
      <c r="AT223" s="1">
        <v>0</v>
      </c>
      <c r="AU223" s="1">
        <v>100</v>
      </c>
      <c r="AV223" s="1">
        <v>0</v>
      </c>
      <c r="AW223" s="142" t="str">
        <f t="shared" si="6"/>
        <v/>
      </c>
      <c r="AX223" s="142" t="str">
        <f t="shared" si="7"/>
        <v/>
      </c>
    </row>
    <row r="224" spans="3:50">
      <c r="C224" s="1" t="s">
        <v>1241</v>
      </c>
      <c r="D224" s="1" t="s">
        <v>1249</v>
      </c>
      <c r="E224" s="1">
        <v>1004</v>
      </c>
      <c r="F224" s="1">
        <v>12042</v>
      </c>
      <c r="G224" s="1">
        <v>11974</v>
      </c>
      <c r="H224" s="1">
        <v>400</v>
      </c>
      <c r="I224" s="53">
        <v>4790</v>
      </c>
      <c r="J224" s="1">
        <v>100</v>
      </c>
      <c r="L224" s="53">
        <v>4817</v>
      </c>
      <c r="V224" s="53">
        <v>0</v>
      </c>
      <c r="W224" s="53">
        <v>100</v>
      </c>
      <c r="X224" s="53">
        <v>0</v>
      </c>
      <c r="Y224" s="53">
        <v>0</v>
      </c>
      <c r="AH224" s="54">
        <v>0</v>
      </c>
      <c r="AI224" s="54">
        <v>100</v>
      </c>
      <c r="AJ224" s="54">
        <v>0</v>
      </c>
      <c r="AK224" s="1">
        <v>0</v>
      </c>
      <c r="AT224" s="1">
        <v>0</v>
      </c>
      <c r="AU224" s="1">
        <v>100</v>
      </c>
      <c r="AV224" s="1">
        <v>0</v>
      </c>
      <c r="AW224" s="142" t="str">
        <f t="shared" si="6"/>
        <v/>
      </c>
      <c r="AX224" s="142" t="str">
        <f t="shared" si="7"/>
        <v/>
      </c>
    </row>
    <row r="225" spans="3:50">
      <c r="C225" s="1" t="s">
        <v>1241</v>
      </c>
      <c r="D225" s="1" t="s">
        <v>1250</v>
      </c>
      <c r="E225" s="1">
        <v>2304</v>
      </c>
      <c r="F225" s="1">
        <v>28640</v>
      </c>
      <c r="G225" s="1">
        <v>28039</v>
      </c>
      <c r="H225" s="1">
        <v>400</v>
      </c>
      <c r="I225" s="53">
        <v>11216</v>
      </c>
      <c r="J225" s="1">
        <v>100</v>
      </c>
      <c r="L225" s="53">
        <v>11456</v>
      </c>
      <c r="V225" s="53">
        <v>0</v>
      </c>
      <c r="W225" s="53">
        <v>80</v>
      </c>
      <c r="X225" s="53">
        <v>20</v>
      </c>
      <c r="Y225" s="53">
        <v>0</v>
      </c>
      <c r="AH225" s="54">
        <v>0</v>
      </c>
      <c r="AI225" s="54">
        <v>80</v>
      </c>
      <c r="AJ225" s="54">
        <v>20</v>
      </c>
      <c r="AK225" s="1">
        <v>0</v>
      </c>
      <c r="AT225" s="1">
        <v>0</v>
      </c>
      <c r="AU225" s="1">
        <v>80</v>
      </c>
      <c r="AV225" s="1">
        <v>20</v>
      </c>
      <c r="AW225" s="142" t="str">
        <f t="shared" si="6"/>
        <v/>
      </c>
      <c r="AX225" s="142" t="str">
        <f t="shared" si="7"/>
        <v/>
      </c>
    </row>
    <row r="226" spans="3:50">
      <c r="C226" s="1" t="s">
        <v>1241</v>
      </c>
      <c r="D226" s="1" t="s">
        <v>1251</v>
      </c>
      <c r="E226" s="1">
        <v>874</v>
      </c>
      <c r="F226" s="1">
        <v>10591</v>
      </c>
      <c r="G226" s="1">
        <v>10582</v>
      </c>
      <c r="H226" s="1">
        <v>400</v>
      </c>
      <c r="I226" s="53">
        <v>4233</v>
      </c>
      <c r="J226" s="1">
        <v>100</v>
      </c>
      <c r="L226" s="53">
        <v>4236</v>
      </c>
      <c r="V226" s="53">
        <v>0</v>
      </c>
      <c r="W226" s="53">
        <v>80</v>
      </c>
      <c r="X226" s="53">
        <v>20</v>
      </c>
      <c r="Y226" s="53">
        <v>0</v>
      </c>
      <c r="AH226" s="54">
        <v>0</v>
      </c>
      <c r="AI226" s="54">
        <v>80</v>
      </c>
      <c r="AJ226" s="54">
        <v>20</v>
      </c>
      <c r="AK226" s="1">
        <v>0</v>
      </c>
      <c r="AT226" s="1">
        <v>0</v>
      </c>
      <c r="AU226" s="1">
        <v>80</v>
      </c>
      <c r="AV226" s="1">
        <v>20</v>
      </c>
      <c r="AW226" s="142" t="str">
        <f t="shared" si="6"/>
        <v/>
      </c>
      <c r="AX226" s="142" t="str">
        <f t="shared" si="7"/>
        <v/>
      </c>
    </row>
    <row r="227" spans="3:50">
      <c r="C227" s="1" t="s">
        <v>1241</v>
      </c>
      <c r="D227" s="1" t="s">
        <v>1252</v>
      </c>
      <c r="E227" s="1">
        <v>1620</v>
      </c>
      <c r="F227" s="1">
        <v>21762</v>
      </c>
      <c r="G227" s="1">
        <v>21516</v>
      </c>
      <c r="H227" s="1">
        <v>450</v>
      </c>
      <c r="I227" s="53">
        <v>9682</v>
      </c>
      <c r="J227" s="1">
        <v>100</v>
      </c>
      <c r="L227" s="53">
        <v>9793</v>
      </c>
      <c r="V227" s="53">
        <v>0</v>
      </c>
      <c r="W227" s="53">
        <v>100</v>
      </c>
      <c r="X227" s="53">
        <v>0</v>
      </c>
      <c r="Y227" s="53">
        <v>0</v>
      </c>
      <c r="AH227" s="54">
        <v>0</v>
      </c>
      <c r="AI227" s="54">
        <v>100</v>
      </c>
      <c r="AJ227" s="54">
        <v>0</v>
      </c>
      <c r="AK227" s="1">
        <v>0</v>
      </c>
      <c r="AT227" s="1">
        <v>0</v>
      </c>
      <c r="AU227" s="1">
        <v>100</v>
      </c>
      <c r="AV227" s="1">
        <v>0</v>
      </c>
      <c r="AW227" s="142" t="str">
        <f t="shared" si="6"/>
        <v/>
      </c>
      <c r="AX227" s="142" t="str">
        <f t="shared" si="7"/>
        <v/>
      </c>
    </row>
    <row r="228" spans="3:50">
      <c r="C228" s="1" t="s">
        <v>1241</v>
      </c>
      <c r="D228" s="1" t="s">
        <v>1253</v>
      </c>
      <c r="E228" s="1">
        <v>1108</v>
      </c>
      <c r="F228" s="1">
        <v>9207</v>
      </c>
      <c r="G228" s="1">
        <v>9207</v>
      </c>
      <c r="H228" s="1">
        <v>400</v>
      </c>
      <c r="I228" s="53">
        <v>3683</v>
      </c>
      <c r="J228" s="1">
        <v>100</v>
      </c>
      <c r="L228" s="53">
        <v>3683</v>
      </c>
      <c r="V228" s="53">
        <v>0</v>
      </c>
      <c r="W228" s="53">
        <v>100</v>
      </c>
      <c r="X228" s="53">
        <v>0</v>
      </c>
      <c r="Y228" s="53">
        <v>0</v>
      </c>
      <c r="AH228" s="54">
        <v>0</v>
      </c>
      <c r="AI228" s="54">
        <v>100</v>
      </c>
      <c r="AJ228" s="54">
        <v>0</v>
      </c>
      <c r="AK228" s="1">
        <v>0</v>
      </c>
      <c r="AT228" s="1">
        <v>0</v>
      </c>
      <c r="AU228" s="1">
        <v>100</v>
      </c>
      <c r="AV228" s="1">
        <v>0</v>
      </c>
      <c r="AW228" s="142" t="str">
        <f t="shared" si="6"/>
        <v/>
      </c>
      <c r="AX228" s="142" t="str">
        <f t="shared" si="7"/>
        <v/>
      </c>
    </row>
    <row r="229" spans="3:50">
      <c r="C229" s="1" t="s">
        <v>1254</v>
      </c>
      <c r="E229" s="1">
        <v>8390</v>
      </c>
      <c r="F229" s="1">
        <v>88571.5</v>
      </c>
      <c r="G229" s="1">
        <v>44081.5</v>
      </c>
      <c r="H229" s="1">
        <v>199</v>
      </c>
      <c r="I229" s="53">
        <v>17633</v>
      </c>
      <c r="J229" s="1">
        <v>100</v>
      </c>
      <c r="K229" s="1">
        <v>0</v>
      </c>
      <c r="L229" s="53">
        <v>35421</v>
      </c>
      <c r="M229" s="53" t="s">
        <v>1032</v>
      </c>
      <c r="N229" s="53" t="s">
        <v>1032</v>
      </c>
      <c r="O229" s="53" t="s">
        <v>1032</v>
      </c>
      <c r="P229" s="53" t="s">
        <v>1032</v>
      </c>
      <c r="Q229" s="53" t="s">
        <v>1032</v>
      </c>
      <c r="R229" s="53" t="s">
        <v>1032</v>
      </c>
      <c r="S229" s="53" t="s">
        <v>1032</v>
      </c>
      <c r="T229" s="53" t="s">
        <v>1032</v>
      </c>
      <c r="U229" s="53" t="s">
        <v>1032</v>
      </c>
      <c r="V229" s="53">
        <v>0</v>
      </c>
      <c r="W229" s="53">
        <v>99.6</v>
      </c>
      <c r="X229" s="53">
        <v>2.2000000000000002</v>
      </c>
      <c r="Y229" s="53">
        <v>0</v>
      </c>
      <c r="Z229" s="53" t="s">
        <v>1032</v>
      </c>
      <c r="AA229" s="53" t="s">
        <v>1032</v>
      </c>
      <c r="AB229" s="53" t="s">
        <v>1032</v>
      </c>
      <c r="AC229" s="54" t="s">
        <v>1032</v>
      </c>
      <c r="AD229" s="54" t="s">
        <v>1032</v>
      </c>
      <c r="AE229" s="54" t="s">
        <v>1032</v>
      </c>
      <c r="AF229" s="54" t="s">
        <v>1032</v>
      </c>
      <c r="AG229" s="54" t="s">
        <v>1032</v>
      </c>
      <c r="AH229" s="54">
        <v>7.64</v>
      </c>
      <c r="AI229" s="54">
        <v>90.36</v>
      </c>
      <c r="AJ229" s="54">
        <v>1</v>
      </c>
      <c r="AK229" s="1">
        <v>0</v>
      </c>
      <c r="AL229" s="1" t="s">
        <v>1032</v>
      </c>
      <c r="AM229" s="1" t="s">
        <v>1032</v>
      </c>
      <c r="AN229" s="1" t="s">
        <v>1032</v>
      </c>
      <c r="AO229" s="1" t="s">
        <v>1032</v>
      </c>
      <c r="AP229" s="1" t="s">
        <v>1032</v>
      </c>
      <c r="AQ229" s="1" t="s">
        <v>1032</v>
      </c>
      <c r="AR229" s="1" t="s">
        <v>1032</v>
      </c>
      <c r="AS229" s="1" t="s">
        <v>1032</v>
      </c>
      <c r="AT229" s="1">
        <v>8.32</v>
      </c>
      <c r="AU229" s="1">
        <v>88.88</v>
      </c>
      <c r="AV229" s="1">
        <v>2.4</v>
      </c>
      <c r="AW229" s="142" t="str">
        <f t="shared" si="6"/>
        <v/>
      </c>
      <c r="AX229" s="142" t="str">
        <f t="shared" si="7"/>
        <v/>
      </c>
    </row>
    <row r="230" spans="3:50">
      <c r="C230" s="1" t="s">
        <v>1255</v>
      </c>
      <c r="D230" s="1" t="s">
        <v>1256</v>
      </c>
      <c r="E230" s="1">
        <v>389</v>
      </c>
      <c r="F230" s="1">
        <v>3718</v>
      </c>
      <c r="G230" s="1">
        <v>2326</v>
      </c>
      <c r="H230" s="1">
        <v>400</v>
      </c>
      <c r="I230" s="53">
        <v>930</v>
      </c>
      <c r="J230" s="1">
        <v>100</v>
      </c>
      <c r="L230" s="53">
        <v>1487</v>
      </c>
      <c r="V230" s="53">
        <v>0</v>
      </c>
      <c r="W230" s="53">
        <v>100</v>
      </c>
      <c r="X230" s="53">
        <v>0</v>
      </c>
      <c r="Y230" s="53">
        <v>0</v>
      </c>
      <c r="AH230" s="54">
        <v>5</v>
      </c>
      <c r="AI230" s="54">
        <v>95</v>
      </c>
      <c r="AJ230" s="54">
        <v>0</v>
      </c>
      <c r="AK230" s="1">
        <v>0</v>
      </c>
      <c r="AT230" s="1">
        <v>5</v>
      </c>
      <c r="AU230" s="1">
        <v>80</v>
      </c>
      <c r="AV230" s="1">
        <v>15</v>
      </c>
      <c r="AW230" s="142" t="str">
        <f t="shared" si="6"/>
        <v/>
      </c>
      <c r="AX230" s="142" t="str">
        <f t="shared" si="7"/>
        <v/>
      </c>
    </row>
    <row r="231" spans="3:50">
      <c r="C231" s="1" t="s">
        <v>1255</v>
      </c>
      <c r="D231" s="1" t="s">
        <v>1257</v>
      </c>
      <c r="E231" s="1">
        <v>1159</v>
      </c>
      <c r="F231" s="1">
        <v>14386</v>
      </c>
      <c r="G231" s="1">
        <v>3319</v>
      </c>
      <c r="H231" s="1">
        <v>400</v>
      </c>
      <c r="I231" s="53">
        <v>1328</v>
      </c>
      <c r="J231" s="1">
        <v>100</v>
      </c>
      <c r="L231" s="53">
        <v>5754</v>
      </c>
      <c r="V231" s="53">
        <v>0</v>
      </c>
      <c r="W231" s="53">
        <v>90</v>
      </c>
      <c r="X231" s="53">
        <v>10</v>
      </c>
      <c r="Y231" s="53">
        <v>0</v>
      </c>
      <c r="AH231" s="54">
        <v>5</v>
      </c>
      <c r="AI231" s="54">
        <v>90</v>
      </c>
      <c r="AJ231" s="54">
        <v>0</v>
      </c>
      <c r="AK231" s="1">
        <v>0</v>
      </c>
      <c r="AT231" s="1">
        <v>10</v>
      </c>
      <c r="AU231" s="1">
        <v>90</v>
      </c>
      <c r="AV231" s="1">
        <v>0</v>
      </c>
      <c r="AW231" s="142" t="str">
        <f t="shared" si="6"/>
        <v/>
      </c>
      <c r="AX231" s="142" t="str">
        <f t="shared" si="7"/>
        <v/>
      </c>
    </row>
    <row r="232" spans="3:50">
      <c r="C232" s="1" t="s">
        <v>1255</v>
      </c>
      <c r="D232" s="1" t="s">
        <v>1258</v>
      </c>
      <c r="E232" s="1">
        <v>389</v>
      </c>
      <c r="F232" s="1">
        <v>3743</v>
      </c>
      <c r="G232" s="1">
        <v>2933</v>
      </c>
      <c r="H232" s="1">
        <v>400</v>
      </c>
      <c r="I232" s="53">
        <v>1173</v>
      </c>
      <c r="J232" s="1">
        <v>100</v>
      </c>
      <c r="L232" s="53">
        <v>1497</v>
      </c>
      <c r="V232" s="53">
        <v>0</v>
      </c>
      <c r="W232" s="53">
        <v>100</v>
      </c>
      <c r="X232" s="53">
        <v>0</v>
      </c>
      <c r="Y232" s="53">
        <v>0</v>
      </c>
      <c r="AH232" s="54">
        <v>10</v>
      </c>
      <c r="AI232" s="54">
        <v>90</v>
      </c>
      <c r="AJ232" s="54">
        <v>0</v>
      </c>
      <c r="AK232" s="1">
        <v>0</v>
      </c>
      <c r="AT232" s="1">
        <v>5</v>
      </c>
      <c r="AU232" s="1">
        <v>95</v>
      </c>
      <c r="AV232" s="1">
        <v>0</v>
      </c>
      <c r="AW232" s="142" t="str">
        <f t="shared" si="6"/>
        <v/>
      </c>
      <c r="AX232" s="142" t="str">
        <f t="shared" si="7"/>
        <v/>
      </c>
    </row>
    <row r="233" spans="3:50">
      <c r="C233" s="1" t="s">
        <v>1255</v>
      </c>
      <c r="D233" s="1" t="s">
        <v>1259</v>
      </c>
      <c r="E233" s="1">
        <v>216</v>
      </c>
      <c r="F233" s="1">
        <v>2083</v>
      </c>
      <c r="G233" s="1">
        <v>394</v>
      </c>
      <c r="H233" s="1">
        <v>400</v>
      </c>
      <c r="I233" s="53">
        <v>158</v>
      </c>
      <c r="J233" s="1">
        <v>100</v>
      </c>
      <c r="L233" s="53">
        <v>833</v>
      </c>
      <c r="V233" s="53">
        <v>0</v>
      </c>
      <c r="W233" s="53">
        <v>100</v>
      </c>
      <c r="X233" s="53">
        <v>0</v>
      </c>
      <c r="Y233" s="53">
        <v>0</v>
      </c>
      <c r="AH233" s="54">
        <v>5</v>
      </c>
      <c r="AI233" s="54">
        <v>95</v>
      </c>
      <c r="AJ233" s="54">
        <v>0</v>
      </c>
      <c r="AK233" s="1">
        <v>0</v>
      </c>
      <c r="AT233" s="1">
        <v>5</v>
      </c>
      <c r="AU233" s="1">
        <v>95</v>
      </c>
      <c r="AV233" s="1">
        <v>0</v>
      </c>
      <c r="AW233" s="142" t="str">
        <f t="shared" si="6"/>
        <v/>
      </c>
      <c r="AX233" s="142" t="str">
        <f t="shared" si="7"/>
        <v/>
      </c>
    </row>
    <row r="234" spans="3:50">
      <c r="C234" s="1" t="s">
        <v>1255</v>
      </c>
      <c r="D234" s="1" t="s">
        <v>1260</v>
      </c>
      <c r="E234" s="1">
        <v>395</v>
      </c>
      <c r="F234" s="1">
        <v>4274</v>
      </c>
      <c r="G234" s="1">
        <v>3800</v>
      </c>
      <c r="H234" s="1">
        <v>400</v>
      </c>
      <c r="I234" s="53">
        <v>1520</v>
      </c>
      <c r="J234" s="1">
        <v>100</v>
      </c>
      <c r="L234" s="53">
        <v>1709</v>
      </c>
      <c r="V234" s="53">
        <v>0</v>
      </c>
      <c r="W234" s="53">
        <v>100</v>
      </c>
      <c r="X234" s="53">
        <v>0</v>
      </c>
      <c r="Y234" s="53">
        <v>0</v>
      </c>
      <c r="AH234" s="54">
        <v>10</v>
      </c>
      <c r="AI234" s="54">
        <v>90</v>
      </c>
      <c r="AJ234" s="54">
        <v>0</v>
      </c>
      <c r="AK234" s="1">
        <v>0</v>
      </c>
      <c r="AT234" s="1">
        <v>10</v>
      </c>
      <c r="AU234" s="1">
        <v>90</v>
      </c>
      <c r="AV234" s="1">
        <v>0</v>
      </c>
      <c r="AW234" s="142" t="str">
        <f t="shared" si="6"/>
        <v/>
      </c>
      <c r="AX234" s="142" t="str">
        <f t="shared" si="7"/>
        <v/>
      </c>
    </row>
    <row r="235" spans="3:50">
      <c r="C235" s="1" t="s">
        <v>1255</v>
      </c>
      <c r="D235" s="1" t="s">
        <v>1249</v>
      </c>
      <c r="E235" s="1">
        <v>1</v>
      </c>
      <c r="F235" s="1">
        <v>1.5</v>
      </c>
      <c r="G235" s="1">
        <v>1.5</v>
      </c>
      <c r="H235" s="1">
        <v>400</v>
      </c>
      <c r="I235" s="53">
        <v>1</v>
      </c>
      <c r="J235" s="1">
        <v>100</v>
      </c>
      <c r="L235" s="53">
        <v>1</v>
      </c>
      <c r="V235" s="53">
        <v>0</v>
      </c>
      <c r="W235" s="53">
        <v>100</v>
      </c>
      <c r="X235" s="53">
        <v>0</v>
      </c>
      <c r="Y235" s="53">
        <v>0</v>
      </c>
      <c r="AH235" s="54">
        <v>15</v>
      </c>
      <c r="AI235" s="54">
        <v>85</v>
      </c>
      <c r="AJ235" s="54">
        <v>0</v>
      </c>
      <c r="AK235" s="1">
        <v>0</v>
      </c>
      <c r="AT235" s="1">
        <v>15</v>
      </c>
      <c r="AU235" s="1">
        <v>85</v>
      </c>
      <c r="AV235" s="1">
        <v>0</v>
      </c>
      <c r="AW235" s="142" t="str">
        <f t="shared" si="6"/>
        <v/>
      </c>
      <c r="AX235" s="142" t="str">
        <f t="shared" si="7"/>
        <v/>
      </c>
    </row>
    <row r="236" spans="3:50">
      <c r="C236" s="1" t="s">
        <v>1255</v>
      </c>
      <c r="D236" s="1" t="s">
        <v>1261</v>
      </c>
      <c r="E236" s="1">
        <v>26</v>
      </c>
      <c r="F236" s="1">
        <v>247</v>
      </c>
      <c r="G236" s="1">
        <v>110</v>
      </c>
      <c r="H236" s="1">
        <v>400</v>
      </c>
      <c r="I236" s="53">
        <v>44</v>
      </c>
      <c r="J236" s="1">
        <v>100</v>
      </c>
      <c r="L236" s="53">
        <v>98</v>
      </c>
      <c r="V236" s="53">
        <v>0</v>
      </c>
      <c r="W236" s="53">
        <v>100</v>
      </c>
      <c r="X236" s="53">
        <v>0</v>
      </c>
      <c r="Y236" s="53">
        <v>0</v>
      </c>
      <c r="AH236" s="54">
        <v>10</v>
      </c>
      <c r="AI236" s="54">
        <v>90</v>
      </c>
      <c r="AJ236" s="54">
        <v>0</v>
      </c>
      <c r="AK236" s="1">
        <v>0</v>
      </c>
      <c r="AT236" s="1">
        <v>15</v>
      </c>
      <c r="AU236" s="1">
        <v>85</v>
      </c>
      <c r="AV236" s="1">
        <v>0</v>
      </c>
      <c r="AW236" s="142" t="str">
        <f t="shared" si="6"/>
        <v/>
      </c>
      <c r="AX236" s="142" t="str">
        <f t="shared" si="7"/>
        <v/>
      </c>
    </row>
    <row r="237" spans="3:50">
      <c r="C237" s="1" t="s">
        <v>1255</v>
      </c>
      <c r="D237" s="1" t="s">
        <v>1262</v>
      </c>
      <c r="E237" s="1">
        <v>922</v>
      </c>
      <c r="F237" s="1">
        <v>10073</v>
      </c>
      <c r="G237" s="1">
        <v>7868</v>
      </c>
      <c r="H237" s="1">
        <v>400</v>
      </c>
      <c r="I237" s="53">
        <v>3147</v>
      </c>
      <c r="J237" s="1">
        <v>100</v>
      </c>
      <c r="L237" s="53">
        <v>4029</v>
      </c>
      <c r="V237" s="53">
        <v>0</v>
      </c>
      <c r="W237" s="53">
        <v>100</v>
      </c>
      <c r="X237" s="53">
        <v>10</v>
      </c>
      <c r="Y237" s="53">
        <v>0</v>
      </c>
      <c r="AH237" s="54">
        <v>10</v>
      </c>
      <c r="AI237" s="54">
        <v>85</v>
      </c>
      <c r="AJ237" s="54">
        <v>5</v>
      </c>
      <c r="AK237" s="1">
        <v>0</v>
      </c>
      <c r="AT237" s="1">
        <v>15</v>
      </c>
      <c r="AU237" s="1">
        <v>80</v>
      </c>
      <c r="AV237" s="1">
        <v>5</v>
      </c>
      <c r="AW237" s="142" t="str">
        <f t="shared" si="6"/>
        <v/>
      </c>
      <c r="AX237" s="142" t="str">
        <f t="shared" si="7"/>
        <v/>
      </c>
    </row>
    <row r="238" spans="3:50">
      <c r="C238" s="1" t="s">
        <v>1255</v>
      </c>
      <c r="D238" s="1" t="s">
        <v>1073</v>
      </c>
      <c r="E238" s="1">
        <v>173</v>
      </c>
      <c r="F238" s="1">
        <v>1826</v>
      </c>
      <c r="G238" s="1">
        <v>1826</v>
      </c>
      <c r="H238" s="1">
        <v>400</v>
      </c>
      <c r="I238" s="53">
        <v>730</v>
      </c>
      <c r="J238" s="1">
        <v>100</v>
      </c>
      <c r="L238" s="53">
        <v>730</v>
      </c>
      <c r="V238" s="53">
        <v>0</v>
      </c>
      <c r="W238" s="53">
        <v>100</v>
      </c>
      <c r="X238" s="53">
        <v>0</v>
      </c>
      <c r="Y238" s="53">
        <v>0</v>
      </c>
      <c r="AH238" s="54">
        <v>5</v>
      </c>
      <c r="AI238" s="54">
        <v>95</v>
      </c>
      <c r="AJ238" s="54">
        <v>0</v>
      </c>
      <c r="AK238" s="1">
        <v>0</v>
      </c>
      <c r="AT238" s="1">
        <v>5</v>
      </c>
      <c r="AU238" s="1">
        <v>95</v>
      </c>
      <c r="AV238" s="1">
        <v>0</v>
      </c>
      <c r="AW238" s="142" t="str">
        <f t="shared" si="6"/>
        <v/>
      </c>
      <c r="AX238" s="142" t="str">
        <f t="shared" si="7"/>
        <v/>
      </c>
    </row>
    <row r="239" spans="3:50">
      <c r="C239" s="1" t="s">
        <v>1255</v>
      </c>
      <c r="D239" s="1" t="s">
        <v>1263</v>
      </c>
      <c r="E239" s="1">
        <v>110</v>
      </c>
      <c r="F239" s="1">
        <v>1380</v>
      </c>
      <c r="G239" s="1">
        <v>1380</v>
      </c>
      <c r="H239" s="1">
        <v>400</v>
      </c>
      <c r="I239" s="53">
        <v>552</v>
      </c>
      <c r="J239" s="1">
        <v>100</v>
      </c>
      <c r="L239" s="53">
        <v>552</v>
      </c>
      <c r="V239" s="53">
        <v>0</v>
      </c>
      <c r="W239" s="53">
        <v>100</v>
      </c>
      <c r="X239" s="53">
        <v>0</v>
      </c>
      <c r="Y239" s="53">
        <v>0</v>
      </c>
      <c r="AH239" s="54">
        <v>2</v>
      </c>
      <c r="AI239" s="54">
        <v>88</v>
      </c>
      <c r="AJ239" s="54">
        <v>0</v>
      </c>
      <c r="AK239" s="1">
        <v>0</v>
      </c>
      <c r="AT239" s="1">
        <v>2</v>
      </c>
      <c r="AU239" s="1">
        <v>88</v>
      </c>
      <c r="AV239" s="1">
        <v>0</v>
      </c>
      <c r="AW239" s="142" t="str">
        <f t="shared" si="6"/>
        <v/>
      </c>
      <c r="AX239" s="142" t="str">
        <f t="shared" si="7"/>
        <v/>
      </c>
    </row>
    <row r="240" spans="3:50">
      <c r="C240" s="1" t="s">
        <v>1255</v>
      </c>
      <c r="D240" s="1" t="s">
        <v>1264</v>
      </c>
      <c r="E240" s="1">
        <v>557</v>
      </c>
      <c r="F240" s="1">
        <v>6181</v>
      </c>
      <c r="G240" s="1">
        <v>1443</v>
      </c>
      <c r="H240" s="1">
        <v>400</v>
      </c>
      <c r="I240" s="53">
        <v>577</v>
      </c>
      <c r="J240" s="1">
        <v>100</v>
      </c>
      <c r="L240" s="53">
        <v>2472</v>
      </c>
      <c r="V240" s="53">
        <v>0</v>
      </c>
      <c r="W240" s="53">
        <v>100</v>
      </c>
      <c r="X240" s="53">
        <v>5</v>
      </c>
      <c r="Y240" s="53">
        <v>0</v>
      </c>
      <c r="AH240" s="54">
        <v>10</v>
      </c>
      <c r="AI240" s="54">
        <v>90</v>
      </c>
      <c r="AJ240" s="54">
        <v>0</v>
      </c>
      <c r="AK240" s="1">
        <v>0</v>
      </c>
      <c r="AT240" s="1">
        <v>10</v>
      </c>
      <c r="AU240" s="1">
        <v>90</v>
      </c>
      <c r="AV240" s="1">
        <v>0</v>
      </c>
      <c r="AW240" s="142" t="str">
        <f t="shared" si="6"/>
        <v/>
      </c>
      <c r="AX240" s="142" t="str">
        <f t="shared" si="7"/>
        <v/>
      </c>
    </row>
    <row r="241" spans="3:50">
      <c r="C241" s="1" t="s">
        <v>1255</v>
      </c>
      <c r="D241" s="1" t="s">
        <v>1265</v>
      </c>
      <c r="E241" s="1">
        <v>207</v>
      </c>
      <c r="F241" s="1">
        <v>1945</v>
      </c>
      <c r="G241" s="1">
        <v>1825</v>
      </c>
      <c r="H241" s="1">
        <v>400</v>
      </c>
      <c r="I241" s="53">
        <v>730</v>
      </c>
      <c r="J241" s="1">
        <v>100</v>
      </c>
      <c r="L241" s="53">
        <v>778</v>
      </c>
      <c r="V241" s="53">
        <v>0</v>
      </c>
      <c r="W241" s="53">
        <v>100</v>
      </c>
      <c r="X241" s="53">
        <v>0</v>
      </c>
      <c r="Y241" s="53">
        <v>0</v>
      </c>
      <c r="AH241" s="54">
        <v>10</v>
      </c>
      <c r="AI241" s="54">
        <v>90</v>
      </c>
      <c r="AJ241" s="54">
        <v>0</v>
      </c>
      <c r="AK241" s="1">
        <v>0</v>
      </c>
      <c r="AT241" s="1">
        <v>5</v>
      </c>
      <c r="AU241" s="1">
        <v>95</v>
      </c>
      <c r="AV241" s="1">
        <v>0</v>
      </c>
      <c r="AW241" s="142" t="str">
        <f t="shared" si="6"/>
        <v/>
      </c>
      <c r="AX241" s="142" t="str">
        <f t="shared" si="7"/>
        <v/>
      </c>
    </row>
    <row r="242" spans="3:50">
      <c r="C242" s="1" t="s">
        <v>1255</v>
      </c>
      <c r="D242" s="1" t="s">
        <v>1266</v>
      </c>
      <c r="E242" s="1">
        <v>716</v>
      </c>
      <c r="F242" s="1">
        <v>6927</v>
      </c>
      <c r="G242" s="1">
        <v>2570</v>
      </c>
      <c r="H242" s="1">
        <v>400</v>
      </c>
      <c r="I242" s="53">
        <v>1028</v>
      </c>
      <c r="J242" s="1">
        <v>100</v>
      </c>
      <c r="L242" s="53">
        <v>2770</v>
      </c>
      <c r="V242" s="53">
        <v>0</v>
      </c>
      <c r="W242" s="53">
        <v>100</v>
      </c>
      <c r="X242" s="53">
        <v>5</v>
      </c>
      <c r="Y242" s="53">
        <v>0</v>
      </c>
      <c r="AH242" s="54">
        <v>15</v>
      </c>
      <c r="AI242" s="54">
        <v>80</v>
      </c>
      <c r="AJ242" s="54">
        <v>5</v>
      </c>
      <c r="AK242" s="1">
        <v>0</v>
      </c>
      <c r="AT242" s="1">
        <v>15</v>
      </c>
      <c r="AU242" s="1">
        <v>75</v>
      </c>
      <c r="AV242" s="1">
        <v>10</v>
      </c>
      <c r="AW242" s="142" t="str">
        <f t="shared" si="6"/>
        <v/>
      </c>
      <c r="AX242" s="142" t="str">
        <f t="shared" si="7"/>
        <v/>
      </c>
    </row>
    <row r="243" spans="3:50">
      <c r="C243" s="1" t="s">
        <v>1255</v>
      </c>
      <c r="D243" s="1" t="s">
        <v>1267</v>
      </c>
      <c r="E243" s="1">
        <v>13</v>
      </c>
      <c r="F243" s="1">
        <v>118</v>
      </c>
      <c r="G243" s="1">
        <v>59</v>
      </c>
      <c r="H243" s="1">
        <v>400</v>
      </c>
      <c r="I243" s="53">
        <v>24</v>
      </c>
      <c r="J243" s="1">
        <v>100</v>
      </c>
      <c r="L243" s="53">
        <v>47</v>
      </c>
      <c r="V243" s="53">
        <v>0</v>
      </c>
      <c r="W243" s="53">
        <v>100</v>
      </c>
      <c r="X243" s="53">
        <v>0</v>
      </c>
      <c r="Y243" s="53">
        <v>0</v>
      </c>
      <c r="AH243" s="54">
        <v>2</v>
      </c>
      <c r="AI243" s="54">
        <v>88</v>
      </c>
      <c r="AJ243" s="54">
        <v>0</v>
      </c>
      <c r="AK243" s="1">
        <v>0</v>
      </c>
      <c r="AT243" s="1">
        <v>0</v>
      </c>
      <c r="AU243" s="1">
        <v>100</v>
      </c>
      <c r="AV243" s="1">
        <v>0</v>
      </c>
      <c r="AW243" s="142" t="str">
        <f t="shared" si="6"/>
        <v/>
      </c>
      <c r="AX243" s="142" t="str">
        <f t="shared" si="7"/>
        <v/>
      </c>
    </row>
    <row r="244" spans="3:50">
      <c r="C244" s="1" t="s">
        <v>1255</v>
      </c>
      <c r="D244" s="1" t="s">
        <v>1268</v>
      </c>
      <c r="E244" s="1">
        <v>140</v>
      </c>
      <c r="F244" s="1">
        <v>1207</v>
      </c>
      <c r="G244" s="1">
        <v>1127</v>
      </c>
      <c r="H244" s="1">
        <v>400</v>
      </c>
      <c r="I244" s="53">
        <v>451</v>
      </c>
      <c r="J244" s="1">
        <v>100</v>
      </c>
      <c r="L244" s="53">
        <v>482</v>
      </c>
      <c r="V244" s="53">
        <v>0</v>
      </c>
      <c r="W244" s="53">
        <v>100</v>
      </c>
      <c r="X244" s="53">
        <v>0</v>
      </c>
      <c r="Y244" s="53">
        <v>0</v>
      </c>
      <c r="AH244" s="54">
        <v>10</v>
      </c>
      <c r="AI244" s="54">
        <v>90</v>
      </c>
      <c r="AJ244" s="54">
        <v>0</v>
      </c>
      <c r="AK244" s="1">
        <v>0</v>
      </c>
      <c r="AT244" s="1">
        <v>10</v>
      </c>
      <c r="AU244" s="1">
        <v>90</v>
      </c>
      <c r="AV244" s="1">
        <v>0</v>
      </c>
      <c r="AW244" s="142" t="str">
        <f t="shared" si="6"/>
        <v/>
      </c>
      <c r="AX244" s="142" t="str">
        <f t="shared" si="7"/>
        <v/>
      </c>
    </row>
    <row r="245" spans="3:50">
      <c r="C245" s="1" t="s">
        <v>1255</v>
      </c>
      <c r="D245" s="1" t="s">
        <v>1269</v>
      </c>
      <c r="E245" s="1">
        <v>534</v>
      </c>
      <c r="F245" s="1">
        <v>5347</v>
      </c>
      <c r="G245" s="1">
        <v>3658</v>
      </c>
      <c r="H245" s="1">
        <v>400</v>
      </c>
      <c r="I245" s="53">
        <v>1463</v>
      </c>
      <c r="J245" s="1">
        <v>100</v>
      </c>
      <c r="L245" s="53">
        <v>2138</v>
      </c>
      <c r="V245" s="53">
        <v>0</v>
      </c>
      <c r="W245" s="53">
        <v>100</v>
      </c>
      <c r="X245" s="53">
        <v>5</v>
      </c>
      <c r="Y245" s="53">
        <v>0</v>
      </c>
      <c r="AH245" s="54">
        <v>10</v>
      </c>
      <c r="AI245" s="54">
        <v>90</v>
      </c>
      <c r="AJ245" s="54">
        <v>0</v>
      </c>
      <c r="AK245" s="1">
        <v>0</v>
      </c>
      <c r="AT245" s="1">
        <v>10</v>
      </c>
      <c r="AU245" s="1">
        <v>90</v>
      </c>
      <c r="AV245" s="1">
        <v>0</v>
      </c>
      <c r="AW245" s="142" t="str">
        <f t="shared" si="6"/>
        <v/>
      </c>
      <c r="AX245" s="142" t="str">
        <f t="shared" si="7"/>
        <v/>
      </c>
    </row>
    <row r="246" spans="3:50">
      <c r="C246" s="1" t="s">
        <v>1255</v>
      </c>
      <c r="D246" s="1" t="s">
        <v>1270</v>
      </c>
      <c r="E246" s="1">
        <v>164</v>
      </c>
      <c r="F246" s="1">
        <v>1463</v>
      </c>
      <c r="G246" s="1">
        <v>423</v>
      </c>
      <c r="H246" s="1">
        <v>400</v>
      </c>
      <c r="I246" s="53">
        <v>169</v>
      </c>
      <c r="J246" s="1">
        <v>100</v>
      </c>
      <c r="L246" s="53">
        <v>585</v>
      </c>
      <c r="V246" s="53">
        <v>0</v>
      </c>
      <c r="W246" s="53">
        <v>100</v>
      </c>
      <c r="X246" s="53">
        <v>0</v>
      </c>
      <c r="Y246" s="53">
        <v>0</v>
      </c>
      <c r="AH246" s="54">
        <v>15</v>
      </c>
      <c r="AI246" s="54">
        <v>85</v>
      </c>
      <c r="AJ246" s="54">
        <v>0</v>
      </c>
      <c r="AK246" s="1">
        <v>0</v>
      </c>
      <c r="AT246" s="1">
        <v>15</v>
      </c>
      <c r="AU246" s="1">
        <v>85</v>
      </c>
      <c r="AV246" s="1">
        <v>0</v>
      </c>
      <c r="AW246" s="142" t="str">
        <f t="shared" si="6"/>
        <v/>
      </c>
      <c r="AX246" s="142" t="str">
        <f t="shared" si="7"/>
        <v/>
      </c>
    </row>
    <row r="247" spans="3:50">
      <c r="C247" s="1" t="s">
        <v>1255</v>
      </c>
      <c r="D247" s="1" t="s">
        <v>1271</v>
      </c>
      <c r="E247" s="1">
        <v>181</v>
      </c>
      <c r="F247" s="1">
        <v>1780</v>
      </c>
      <c r="G247" s="1">
        <v>1670</v>
      </c>
      <c r="H247" s="1">
        <v>400</v>
      </c>
      <c r="I247" s="53">
        <v>668</v>
      </c>
      <c r="J247" s="1">
        <v>100</v>
      </c>
      <c r="L247" s="53">
        <v>712</v>
      </c>
      <c r="V247" s="53">
        <v>0</v>
      </c>
      <c r="W247" s="53">
        <v>100</v>
      </c>
      <c r="X247" s="53">
        <v>0</v>
      </c>
      <c r="Y247" s="53">
        <v>0</v>
      </c>
      <c r="AH247" s="54">
        <v>5</v>
      </c>
      <c r="AI247" s="54">
        <v>95</v>
      </c>
      <c r="AJ247" s="54">
        <v>0</v>
      </c>
      <c r="AK247" s="1">
        <v>0</v>
      </c>
      <c r="AT247" s="1">
        <v>5</v>
      </c>
      <c r="AU247" s="1">
        <v>95</v>
      </c>
      <c r="AV247" s="1">
        <v>0</v>
      </c>
      <c r="AW247" s="142" t="str">
        <f t="shared" si="6"/>
        <v/>
      </c>
      <c r="AX247" s="142" t="str">
        <f t="shared" si="7"/>
        <v/>
      </c>
    </row>
    <row r="248" spans="3:50">
      <c r="C248" s="1" t="s">
        <v>1255</v>
      </c>
      <c r="D248" s="1" t="s">
        <v>1272</v>
      </c>
      <c r="E248" s="1">
        <v>830</v>
      </c>
      <c r="F248" s="1">
        <v>9102</v>
      </c>
      <c r="G248" s="1">
        <v>2329</v>
      </c>
      <c r="H248" s="1">
        <v>400</v>
      </c>
      <c r="I248" s="53">
        <v>932</v>
      </c>
      <c r="J248" s="1">
        <v>100</v>
      </c>
      <c r="L248" s="53">
        <v>3640</v>
      </c>
      <c r="V248" s="53">
        <v>0</v>
      </c>
      <c r="W248" s="53">
        <v>100</v>
      </c>
      <c r="X248" s="53">
        <v>10</v>
      </c>
      <c r="Y248" s="53">
        <v>0</v>
      </c>
      <c r="AH248" s="54">
        <v>10</v>
      </c>
      <c r="AI248" s="54">
        <v>85</v>
      </c>
      <c r="AJ248" s="54">
        <v>5</v>
      </c>
      <c r="AK248" s="1">
        <v>0</v>
      </c>
      <c r="AT248" s="1">
        <v>15</v>
      </c>
      <c r="AU248" s="1">
        <v>70</v>
      </c>
      <c r="AV248" s="1">
        <v>15</v>
      </c>
      <c r="AW248" s="142" t="str">
        <f t="shared" si="6"/>
        <v/>
      </c>
      <c r="AX248" s="142" t="str">
        <f t="shared" si="7"/>
        <v/>
      </c>
    </row>
    <row r="249" spans="3:50">
      <c r="C249" s="1" t="s">
        <v>1255</v>
      </c>
      <c r="D249" s="1" t="s">
        <v>1273</v>
      </c>
      <c r="E249" s="1">
        <v>32</v>
      </c>
      <c r="F249" s="1">
        <v>339</v>
      </c>
      <c r="G249" s="1">
        <v>339</v>
      </c>
      <c r="H249" s="1">
        <v>400</v>
      </c>
      <c r="I249" s="53">
        <v>136</v>
      </c>
      <c r="J249" s="1">
        <v>100</v>
      </c>
      <c r="L249" s="53">
        <v>136</v>
      </c>
      <c r="V249" s="53">
        <v>0</v>
      </c>
      <c r="W249" s="53">
        <v>100</v>
      </c>
      <c r="X249" s="53">
        <v>0</v>
      </c>
      <c r="Y249" s="53">
        <v>0</v>
      </c>
      <c r="AH249" s="54">
        <v>3</v>
      </c>
      <c r="AI249" s="54">
        <v>97</v>
      </c>
      <c r="AJ249" s="54">
        <v>0</v>
      </c>
      <c r="AK249" s="1">
        <v>0</v>
      </c>
      <c r="AT249" s="1">
        <v>3</v>
      </c>
      <c r="AU249" s="1">
        <v>97</v>
      </c>
      <c r="AV249" s="1">
        <v>0</v>
      </c>
      <c r="AW249" s="142" t="str">
        <f t="shared" si="6"/>
        <v/>
      </c>
      <c r="AX249" s="142" t="str">
        <f t="shared" si="7"/>
        <v/>
      </c>
    </row>
    <row r="250" spans="3:50">
      <c r="C250" s="1" t="s">
        <v>1255</v>
      </c>
      <c r="D250" s="1" t="s">
        <v>1274</v>
      </c>
      <c r="E250" s="1">
        <v>48</v>
      </c>
      <c r="F250" s="1">
        <v>300</v>
      </c>
      <c r="G250" s="1">
        <v>159</v>
      </c>
      <c r="H250" s="1">
        <v>400</v>
      </c>
      <c r="I250" s="53">
        <v>64</v>
      </c>
      <c r="J250" s="1">
        <v>100</v>
      </c>
      <c r="L250" s="53">
        <v>120</v>
      </c>
      <c r="V250" s="53">
        <v>0</v>
      </c>
      <c r="W250" s="53">
        <v>100</v>
      </c>
      <c r="X250" s="53">
        <v>0</v>
      </c>
      <c r="Y250" s="53">
        <v>0</v>
      </c>
      <c r="AH250" s="54">
        <v>3</v>
      </c>
      <c r="AI250" s="54">
        <v>97</v>
      </c>
      <c r="AJ250" s="54">
        <v>0</v>
      </c>
      <c r="AK250" s="1">
        <v>0</v>
      </c>
      <c r="AT250" s="1">
        <v>3</v>
      </c>
      <c r="AU250" s="1">
        <v>97</v>
      </c>
      <c r="AV250" s="1">
        <v>0</v>
      </c>
      <c r="AW250" s="142" t="str">
        <f t="shared" si="6"/>
        <v/>
      </c>
      <c r="AX250" s="142" t="str">
        <f t="shared" si="7"/>
        <v/>
      </c>
    </row>
    <row r="251" spans="3:50">
      <c r="C251" s="1" t="s">
        <v>1255</v>
      </c>
      <c r="D251" s="1" t="s">
        <v>1275</v>
      </c>
      <c r="E251" s="1">
        <v>1</v>
      </c>
      <c r="F251" s="1">
        <v>8</v>
      </c>
      <c r="G251" s="1">
        <v>8</v>
      </c>
      <c r="H251" s="1">
        <v>400</v>
      </c>
      <c r="I251" s="53">
        <v>3</v>
      </c>
      <c r="J251" s="1">
        <v>100</v>
      </c>
      <c r="L251" s="53">
        <v>3</v>
      </c>
      <c r="V251" s="53">
        <v>0</v>
      </c>
      <c r="W251" s="53">
        <v>100</v>
      </c>
      <c r="X251" s="53">
        <v>0</v>
      </c>
      <c r="Y251" s="53">
        <v>0</v>
      </c>
      <c r="AH251" s="54">
        <v>0</v>
      </c>
      <c r="AI251" s="54">
        <v>100</v>
      </c>
      <c r="AJ251" s="54">
        <v>0</v>
      </c>
      <c r="AK251" s="1">
        <v>0</v>
      </c>
      <c r="AT251" s="1">
        <v>0</v>
      </c>
      <c r="AU251" s="1">
        <v>100</v>
      </c>
      <c r="AV251" s="1">
        <v>0</v>
      </c>
      <c r="AW251" s="142" t="str">
        <f t="shared" si="6"/>
        <v/>
      </c>
      <c r="AX251" s="142" t="str">
        <f t="shared" si="7"/>
        <v/>
      </c>
    </row>
    <row r="252" spans="3:50">
      <c r="C252" s="1" t="s">
        <v>1255</v>
      </c>
      <c r="D252" s="1" t="s">
        <v>1253</v>
      </c>
      <c r="E252" s="1">
        <v>962</v>
      </c>
      <c r="F252" s="1">
        <v>10179</v>
      </c>
      <c r="G252" s="1">
        <v>2586</v>
      </c>
      <c r="H252" s="1">
        <v>400</v>
      </c>
      <c r="I252" s="53">
        <v>1034</v>
      </c>
      <c r="J252" s="1">
        <v>100</v>
      </c>
      <c r="L252" s="53">
        <v>4071</v>
      </c>
      <c r="V252" s="53">
        <v>0</v>
      </c>
      <c r="W252" s="53">
        <v>100</v>
      </c>
      <c r="X252" s="53">
        <v>10</v>
      </c>
      <c r="Y252" s="53">
        <v>0</v>
      </c>
      <c r="AH252" s="54">
        <v>10</v>
      </c>
      <c r="AI252" s="54">
        <v>80</v>
      </c>
      <c r="AJ252" s="54">
        <v>10</v>
      </c>
      <c r="AK252" s="1">
        <v>0</v>
      </c>
      <c r="AT252" s="1">
        <v>10</v>
      </c>
      <c r="AU252" s="1">
        <v>75</v>
      </c>
      <c r="AV252" s="1">
        <v>15</v>
      </c>
      <c r="AW252" s="142" t="str">
        <f t="shared" si="6"/>
        <v/>
      </c>
      <c r="AX252" s="142" t="str">
        <f t="shared" si="7"/>
        <v/>
      </c>
    </row>
    <row r="253" spans="3:50">
      <c r="C253" s="1" t="s">
        <v>1255</v>
      </c>
      <c r="D253" s="1" t="s">
        <v>1276</v>
      </c>
      <c r="E253" s="1">
        <v>192</v>
      </c>
      <c r="F253" s="1">
        <v>1706</v>
      </c>
      <c r="G253" s="1">
        <v>1690</v>
      </c>
      <c r="H253" s="1">
        <v>400</v>
      </c>
      <c r="I253" s="53">
        <v>676</v>
      </c>
      <c r="J253" s="1">
        <v>100</v>
      </c>
      <c r="L253" s="53">
        <v>682</v>
      </c>
      <c r="V253" s="53">
        <v>0</v>
      </c>
      <c r="W253" s="53">
        <v>100</v>
      </c>
      <c r="X253" s="53">
        <v>0</v>
      </c>
      <c r="Y253" s="53">
        <v>0</v>
      </c>
      <c r="AH253" s="54">
        <v>5</v>
      </c>
      <c r="AI253" s="54">
        <v>95</v>
      </c>
      <c r="AJ253" s="54">
        <v>0</v>
      </c>
      <c r="AK253" s="1">
        <v>0</v>
      </c>
      <c r="AT253" s="1">
        <v>15</v>
      </c>
      <c r="AU253" s="1">
        <v>85</v>
      </c>
      <c r="AV253" s="1">
        <v>0</v>
      </c>
      <c r="AW253" s="142" t="str">
        <f t="shared" si="6"/>
        <v/>
      </c>
      <c r="AX253" s="142" t="str">
        <f t="shared" si="7"/>
        <v/>
      </c>
    </row>
    <row r="254" spans="3:50">
      <c r="C254" s="1" t="s">
        <v>1255</v>
      </c>
      <c r="D254" s="1" t="s">
        <v>1277</v>
      </c>
      <c r="E254" s="1">
        <v>33</v>
      </c>
      <c r="F254" s="1">
        <v>238</v>
      </c>
      <c r="G254" s="1">
        <v>238</v>
      </c>
      <c r="H254" s="1">
        <v>400</v>
      </c>
      <c r="I254" s="53">
        <v>95</v>
      </c>
      <c r="J254" s="1">
        <v>100</v>
      </c>
      <c r="L254" s="53">
        <v>95</v>
      </c>
      <c r="V254" s="53">
        <v>0</v>
      </c>
      <c r="W254" s="53">
        <v>100</v>
      </c>
      <c r="X254" s="53">
        <v>0</v>
      </c>
      <c r="Y254" s="53">
        <v>0</v>
      </c>
      <c r="AH254" s="54">
        <v>6</v>
      </c>
      <c r="AI254" s="54">
        <v>94</v>
      </c>
      <c r="AJ254" s="54">
        <v>0</v>
      </c>
      <c r="AK254" s="1">
        <v>0</v>
      </c>
      <c r="AT254" s="1">
        <v>5</v>
      </c>
      <c r="AU254" s="1">
        <v>95</v>
      </c>
      <c r="AV254" s="1">
        <v>0</v>
      </c>
      <c r="AW254" s="142" t="str">
        <f t="shared" si="6"/>
        <v/>
      </c>
      <c r="AX254" s="142" t="str">
        <f t="shared" si="7"/>
        <v/>
      </c>
    </row>
    <row r="255" spans="3:50">
      <c r="C255" s="1" t="s">
        <v>1278</v>
      </c>
      <c r="E255" s="1">
        <v>6931</v>
      </c>
      <c r="F255" s="1">
        <v>120861</v>
      </c>
      <c r="G255" s="1">
        <v>105413</v>
      </c>
      <c r="H255" s="1">
        <v>323</v>
      </c>
      <c r="I255" s="53">
        <v>39004</v>
      </c>
      <c r="J255" s="1">
        <v>100</v>
      </c>
      <c r="K255" s="1">
        <v>0</v>
      </c>
      <c r="L255" s="53">
        <v>39004</v>
      </c>
      <c r="M255" s="53" t="s">
        <v>1032</v>
      </c>
      <c r="N255" s="53" t="s">
        <v>1032</v>
      </c>
      <c r="O255" s="53" t="s">
        <v>1032</v>
      </c>
      <c r="P255" s="53" t="s">
        <v>1032</v>
      </c>
      <c r="Q255" s="53" t="s">
        <v>1032</v>
      </c>
      <c r="R255" s="53" t="s">
        <v>1032</v>
      </c>
      <c r="S255" s="53" t="s">
        <v>1032</v>
      </c>
      <c r="T255" s="53" t="s">
        <v>1032</v>
      </c>
      <c r="U255" s="53" t="s">
        <v>1032</v>
      </c>
      <c r="V255" s="53">
        <v>0</v>
      </c>
      <c r="W255" s="53">
        <v>100</v>
      </c>
      <c r="X255" s="53">
        <v>0</v>
      </c>
      <c r="Y255" s="53">
        <v>0</v>
      </c>
      <c r="Z255" s="53" t="s">
        <v>1032</v>
      </c>
      <c r="AA255" s="53" t="s">
        <v>1032</v>
      </c>
      <c r="AB255" s="53" t="s">
        <v>1032</v>
      </c>
      <c r="AC255" s="54" t="s">
        <v>1032</v>
      </c>
      <c r="AD255" s="54" t="s">
        <v>1032</v>
      </c>
      <c r="AE255" s="54" t="s">
        <v>1032</v>
      </c>
      <c r="AF255" s="54" t="s">
        <v>1032</v>
      </c>
      <c r="AG255" s="54" t="s">
        <v>1032</v>
      </c>
      <c r="AH255" s="54">
        <v>0</v>
      </c>
      <c r="AI255" s="54">
        <v>0</v>
      </c>
      <c r="AJ255" s="54">
        <v>0</v>
      </c>
      <c r="AK255" s="1">
        <v>0</v>
      </c>
      <c r="AL255" s="1" t="s">
        <v>1032</v>
      </c>
      <c r="AM255" s="1" t="s">
        <v>1032</v>
      </c>
      <c r="AN255" s="1" t="s">
        <v>1032</v>
      </c>
      <c r="AO255" s="1" t="s">
        <v>1032</v>
      </c>
      <c r="AP255" s="1" t="s">
        <v>1032</v>
      </c>
      <c r="AQ255" s="1" t="s">
        <v>1032</v>
      </c>
      <c r="AR255" s="1" t="s">
        <v>1032</v>
      </c>
      <c r="AS255" s="1" t="s">
        <v>1032</v>
      </c>
      <c r="AT255" s="1">
        <v>0</v>
      </c>
      <c r="AU255" s="1">
        <v>0</v>
      </c>
      <c r="AV255" s="1">
        <v>0</v>
      </c>
      <c r="AW255" s="142" t="str">
        <f t="shared" si="6"/>
        <v/>
      </c>
      <c r="AX255" s="142" t="str">
        <f t="shared" si="7"/>
        <v/>
      </c>
    </row>
    <row r="256" spans="3:50">
      <c r="C256" s="1" t="s">
        <v>1279</v>
      </c>
      <c r="D256" s="1" t="s">
        <v>1280</v>
      </c>
      <c r="E256" s="1">
        <v>1981</v>
      </c>
      <c r="F256" s="1">
        <v>31202</v>
      </c>
      <c r="G256" s="1">
        <v>28323</v>
      </c>
      <c r="H256" s="1">
        <v>370</v>
      </c>
      <c r="I256" s="53">
        <v>10480</v>
      </c>
      <c r="J256" s="1">
        <v>100</v>
      </c>
      <c r="L256" s="53">
        <v>10480</v>
      </c>
      <c r="V256" s="53">
        <v>0</v>
      </c>
      <c r="W256" s="53">
        <v>100</v>
      </c>
      <c r="X256" s="53">
        <v>0</v>
      </c>
      <c r="Y256" s="53">
        <v>0</v>
      </c>
      <c r="AH256" s="54">
        <v>0</v>
      </c>
      <c r="AI256" s="54">
        <v>0</v>
      </c>
      <c r="AJ256" s="54">
        <v>0</v>
      </c>
      <c r="AK256" s="1">
        <v>0</v>
      </c>
      <c r="AT256" s="1">
        <v>0</v>
      </c>
      <c r="AU256" s="1">
        <v>0</v>
      </c>
      <c r="AV256" s="1">
        <v>0</v>
      </c>
      <c r="AW256" s="142" t="str">
        <f t="shared" si="6"/>
        <v/>
      </c>
      <c r="AX256" s="142" t="str">
        <f t="shared" si="7"/>
        <v/>
      </c>
    </row>
    <row r="257" spans="3:50">
      <c r="C257" s="1" t="s">
        <v>1279</v>
      </c>
      <c r="D257" s="1" t="s">
        <v>1281</v>
      </c>
      <c r="E257" s="1">
        <v>1588</v>
      </c>
      <c r="F257" s="1">
        <v>29227</v>
      </c>
      <c r="G257" s="1">
        <v>24732</v>
      </c>
      <c r="H257" s="1">
        <v>370</v>
      </c>
      <c r="I257" s="53">
        <v>9151</v>
      </c>
      <c r="J257" s="1">
        <v>100</v>
      </c>
      <c r="L257" s="53">
        <v>9151</v>
      </c>
      <c r="V257" s="53">
        <v>0</v>
      </c>
      <c r="W257" s="53">
        <v>100</v>
      </c>
      <c r="X257" s="53">
        <v>0</v>
      </c>
      <c r="Y257" s="53">
        <v>0</v>
      </c>
      <c r="AH257" s="54">
        <v>0</v>
      </c>
      <c r="AI257" s="54">
        <v>0</v>
      </c>
      <c r="AJ257" s="54">
        <v>0</v>
      </c>
      <c r="AK257" s="1">
        <v>0</v>
      </c>
      <c r="AT257" s="1">
        <v>0</v>
      </c>
      <c r="AU257" s="1">
        <v>0</v>
      </c>
      <c r="AV257" s="1">
        <v>0</v>
      </c>
      <c r="AW257" s="142" t="str">
        <f t="shared" si="6"/>
        <v/>
      </c>
      <c r="AX257" s="142" t="str">
        <f t="shared" si="7"/>
        <v/>
      </c>
    </row>
    <row r="258" spans="3:50">
      <c r="C258" s="1" t="s">
        <v>1279</v>
      </c>
      <c r="D258" s="1" t="s">
        <v>1279</v>
      </c>
      <c r="E258" s="1">
        <v>1661</v>
      </c>
      <c r="F258" s="1">
        <v>28232</v>
      </c>
      <c r="G258" s="1">
        <v>27559</v>
      </c>
      <c r="H258" s="1">
        <v>370</v>
      </c>
      <c r="I258" s="53">
        <v>10197</v>
      </c>
      <c r="J258" s="1">
        <v>100</v>
      </c>
      <c r="L258" s="53">
        <v>10197</v>
      </c>
      <c r="V258" s="53">
        <v>0</v>
      </c>
      <c r="W258" s="53">
        <v>100</v>
      </c>
      <c r="X258" s="53">
        <v>0</v>
      </c>
      <c r="Y258" s="53">
        <v>0</v>
      </c>
      <c r="AH258" s="54">
        <v>0</v>
      </c>
      <c r="AI258" s="54">
        <v>0</v>
      </c>
      <c r="AJ258" s="54">
        <v>0</v>
      </c>
      <c r="AK258" s="1">
        <v>0</v>
      </c>
      <c r="AT258" s="1">
        <v>0</v>
      </c>
      <c r="AU258" s="1">
        <v>0</v>
      </c>
      <c r="AV258" s="1">
        <v>0</v>
      </c>
      <c r="AW258" s="142" t="str">
        <f t="shared" si="6"/>
        <v/>
      </c>
      <c r="AX258" s="142" t="str">
        <f t="shared" si="7"/>
        <v/>
      </c>
    </row>
    <row r="259" spans="3:50">
      <c r="C259" s="1" t="s">
        <v>1279</v>
      </c>
      <c r="D259" s="1" t="s">
        <v>1282</v>
      </c>
      <c r="E259" s="1">
        <v>1701</v>
      </c>
      <c r="F259" s="1">
        <v>32200</v>
      </c>
      <c r="G259" s="1">
        <v>24799</v>
      </c>
      <c r="H259" s="1">
        <v>370</v>
      </c>
      <c r="I259" s="53">
        <v>9176</v>
      </c>
      <c r="J259" s="1">
        <v>100</v>
      </c>
      <c r="L259" s="53">
        <v>9176</v>
      </c>
      <c r="V259" s="53">
        <v>0</v>
      </c>
      <c r="W259" s="53">
        <v>100</v>
      </c>
      <c r="X259" s="53">
        <v>0</v>
      </c>
      <c r="Y259" s="53">
        <v>0</v>
      </c>
      <c r="AH259" s="54">
        <v>0</v>
      </c>
      <c r="AI259" s="54">
        <v>0</v>
      </c>
      <c r="AJ259" s="54">
        <v>0</v>
      </c>
      <c r="AK259" s="1">
        <v>0</v>
      </c>
      <c r="AT259" s="1">
        <v>0</v>
      </c>
      <c r="AU259" s="1">
        <v>0</v>
      </c>
      <c r="AV259" s="1">
        <v>0</v>
      </c>
      <c r="AW259" s="142" t="str">
        <f t="shared" si="6"/>
        <v/>
      </c>
      <c r="AX259" s="142" t="str">
        <f t="shared" si="7"/>
        <v/>
      </c>
    </row>
    <row r="260" spans="3:50">
      <c r="C260" s="1" t="s">
        <v>1283</v>
      </c>
      <c r="E260" s="1">
        <v>4940</v>
      </c>
      <c r="F260" s="1">
        <v>70037</v>
      </c>
      <c r="G260" s="1">
        <v>58185</v>
      </c>
      <c r="H260" s="1">
        <v>280</v>
      </c>
      <c r="I260" s="53">
        <v>19582</v>
      </c>
      <c r="J260" s="1">
        <v>91.25</v>
      </c>
      <c r="K260" s="1">
        <v>8.75</v>
      </c>
      <c r="L260" s="53">
        <v>19582</v>
      </c>
      <c r="M260" s="53" t="s">
        <v>1032</v>
      </c>
      <c r="N260" s="53" t="s">
        <v>1032</v>
      </c>
      <c r="O260" s="53" t="s">
        <v>1032</v>
      </c>
      <c r="P260" s="53" t="s">
        <v>1032</v>
      </c>
      <c r="Q260" s="53" t="s">
        <v>1032</v>
      </c>
      <c r="R260" s="53" t="s">
        <v>1032</v>
      </c>
      <c r="S260" s="53" t="s">
        <v>1032</v>
      </c>
      <c r="T260" s="53" t="s">
        <v>1032</v>
      </c>
      <c r="U260" s="53" t="s">
        <v>1032</v>
      </c>
      <c r="V260" s="53">
        <v>0</v>
      </c>
      <c r="W260" s="53">
        <v>0</v>
      </c>
      <c r="X260" s="53">
        <v>0</v>
      </c>
      <c r="Y260" s="53">
        <v>0</v>
      </c>
      <c r="Z260" s="53" t="s">
        <v>1032</v>
      </c>
      <c r="AA260" s="53" t="s">
        <v>1032</v>
      </c>
      <c r="AB260" s="53" t="s">
        <v>1032</v>
      </c>
      <c r="AC260" s="54" t="s">
        <v>1032</v>
      </c>
      <c r="AD260" s="54" t="s">
        <v>1032</v>
      </c>
      <c r="AE260" s="54" t="s">
        <v>1032</v>
      </c>
      <c r="AF260" s="54" t="s">
        <v>1032</v>
      </c>
      <c r="AG260" s="54" t="s">
        <v>1032</v>
      </c>
      <c r="AH260" s="54">
        <v>5</v>
      </c>
      <c r="AI260" s="54">
        <v>90</v>
      </c>
      <c r="AJ260" s="54">
        <v>5</v>
      </c>
      <c r="AK260" s="1">
        <v>0</v>
      </c>
      <c r="AL260" s="1" t="s">
        <v>1032</v>
      </c>
      <c r="AM260" s="1" t="s">
        <v>1032</v>
      </c>
      <c r="AN260" s="1" t="s">
        <v>1032</v>
      </c>
      <c r="AO260" s="1" t="s">
        <v>1032</v>
      </c>
      <c r="AP260" s="1" t="s">
        <v>1032</v>
      </c>
      <c r="AQ260" s="1" t="s">
        <v>1032</v>
      </c>
      <c r="AR260" s="1" t="s">
        <v>1032</v>
      </c>
      <c r="AS260" s="1" t="s">
        <v>1032</v>
      </c>
      <c r="AT260" s="1">
        <v>0</v>
      </c>
      <c r="AU260" s="1">
        <v>0</v>
      </c>
      <c r="AV260" s="1">
        <v>0</v>
      </c>
      <c r="AW260" s="142" t="str">
        <f t="shared" si="6"/>
        <v/>
      </c>
      <c r="AX260" s="142" t="str">
        <f t="shared" si="7"/>
        <v/>
      </c>
    </row>
    <row r="261" spans="3:50">
      <c r="C261" s="1" t="s">
        <v>1284</v>
      </c>
      <c r="D261" s="1" t="s">
        <v>1285</v>
      </c>
      <c r="E261" s="1">
        <v>647</v>
      </c>
      <c r="F261" s="1">
        <v>8515</v>
      </c>
      <c r="G261" s="1">
        <v>6789</v>
      </c>
      <c r="H261" s="1">
        <v>340</v>
      </c>
      <c r="I261" s="53">
        <v>2308</v>
      </c>
      <c r="J261" s="1">
        <v>100</v>
      </c>
      <c r="K261" s="1">
        <v>0</v>
      </c>
      <c r="L261" s="53">
        <v>2308</v>
      </c>
      <c r="V261" s="53">
        <v>0</v>
      </c>
      <c r="W261" s="53">
        <v>0</v>
      </c>
      <c r="X261" s="53">
        <v>0</v>
      </c>
      <c r="Y261" s="53">
        <v>0</v>
      </c>
      <c r="AH261" s="54">
        <v>5</v>
      </c>
      <c r="AI261" s="54">
        <v>90</v>
      </c>
      <c r="AJ261" s="54">
        <v>5</v>
      </c>
      <c r="AK261" s="1">
        <v>0</v>
      </c>
      <c r="AT261" s="1">
        <v>0</v>
      </c>
      <c r="AU261" s="1">
        <v>0</v>
      </c>
      <c r="AV261" s="1">
        <v>0</v>
      </c>
      <c r="AW261" s="142" t="str">
        <f t="shared" si="6"/>
        <v/>
      </c>
      <c r="AX261" s="142" t="str">
        <f t="shared" si="7"/>
        <v/>
      </c>
    </row>
    <row r="262" spans="3:50">
      <c r="C262" s="1" t="s">
        <v>1284</v>
      </c>
      <c r="D262" s="1" t="s">
        <v>1286</v>
      </c>
      <c r="E262" s="1">
        <v>1548</v>
      </c>
      <c r="F262" s="1">
        <v>19284</v>
      </c>
      <c r="G262" s="1">
        <v>17074</v>
      </c>
      <c r="H262" s="1">
        <v>335</v>
      </c>
      <c r="I262" s="53">
        <v>5720</v>
      </c>
      <c r="J262" s="1">
        <v>100</v>
      </c>
      <c r="K262" s="1">
        <v>0</v>
      </c>
      <c r="L262" s="53">
        <v>5720</v>
      </c>
      <c r="V262" s="53">
        <v>0</v>
      </c>
      <c r="W262" s="53">
        <v>0</v>
      </c>
      <c r="X262" s="53">
        <v>0</v>
      </c>
      <c r="Y262" s="53">
        <v>0</v>
      </c>
      <c r="AH262" s="54">
        <v>5</v>
      </c>
      <c r="AI262" s="54">
        <v>90</v>
      </c>
      <c r="AJ262" s="54">
        <v>5</v>
      </c>
      <c r="AK262" s="1">
        <v>0</v>
      </c>
      <c r="AT262" s="1">
        <v>0</v>
      </c>
      <c r="AU262" s="1">
        <v>0</v>
      </c>
      <c r="AV262" s="1">
        <v>0</v>
      </c>
      <c r="AW262" s="142" t="str">
        <f t="shared" si="6"/>
        <v/>
      </c>
      <c r="AX262" s="142" t="str">
        <f t="shared" si="7"/>
        <v/>
      </c>
    </row>
    <row r="263" spans="3:50">
      <c r="C263" s="1" t="s">
        <v>1284</v>
      </c>
      <c r="D263" s="1" t="s">
        <v>1287</v>
      </c>
      <c r="E263" s="1">
        <v>1722</v>
      </c>
      <c r="F263" s="1">
        <v>27246</v>
      </c>
      <c r="G263" s="1">
        <v>23109</v>
      </c>
      <c r="H263" s="1">
        <v>335</v>
      </c>
      <c r="I263" s="53">
        <v>7742</v>
      </c>
      <c r="J263" s="1">
        <v>85</v>
      </c>
      <c r="K263" s="1">
        <v>15</v>
      </c>
      <c r="L263" s="53">
        <v>7742</v>
      </c>
      <c r="V263" s="53">
        <v>0</v>
      </c>
      <c r="W263" s="53">
        <v>0</v>
      </c>
      <c r="X263" s="53">
        <v>0</v>
      </c>
      <c r="Y263" s="53">
        <v>0</v>
      </c>
      <c r="AH263" s="54">
        <v>5</v>
      </c>
      <c r="AI263" s="54">
        <v>90</v>
      </c>
      <c r="AJ263" s="54">
        <v>5</v>
      </c>
      <c r="AK263" s="1">
        <v>0</v>
      </c>
      <c r="AT263" s="1">
        <v>0</v>
      </c>
      <c r="AU263" s="1">
        <v>0</v>
      </c>
      <c r="AV263" s="1">
        <v>0</v>
      </c>
      <c r="AW263" s="142" t="str">
        <f t="shared" si="6"/>
        <v/>
      </c>
      <c r="AX263" s="142" t="str">
        <f t="shared" si="7"/>
        <v/>
      </c>
    </row>
    <row r="264" spans="3:50">
      <c r="C264" s="1" t="s">
        <v>1284</v>
      </c>
      <c r="D264" s="1" t="s">
        <v>1288</v>
      </c>
      <c r="E264" s="1">
        <v>1023</v>
      </c>
      <c r="F264" s="1">
        <v>14992</v>
      </c>
      <c r="G264" s="1">
        <v>11213</v>
      </c>
      <c r="H264" s="1">
        <v>340</v>
      </c>
      <c r="I264" s="53">
        <v>3812</v>
      </c>
      <c r="J264" s="1">
        <v>80</v>
      </c>
      <c r="K264" s="1">
        <v>20</v>
      </c>
      <c r="L264" s="53">
        <v>3812</v>
      </c>
      <c r="V264" s="53">
        <v>0</v>
      </c>
      <c r="W264" s="53">
        <v>0</v>
      </c>
      <c r="X264" s="53">
        <v>0</v>
      </c>
      <c r="Y264" s="53">
        <v>0</v>
      </c>
      <c r="AH264" s="54">
        <v>5</v>
      </c>
      <c r="AI264" s="54">
        <v>90</v>
      </c>
      <c r="AJ264" s="54">
        <v>5</v>
      </c>
      <c r="AK264" s="1">
        <v>0</v>
      </c>
      <c r="AT264" s="1">
        <v>0</v>
      </c>
      <c r="AU264" s="1">
        <v>0</v>
      </c>
      <c r="AV264" s="1">
        <v>0</v>
      </c>
      <c r="AW264" s="142" t="str">
        <f t="shared" ref="AW264:AW327" si="8">IF(SUM($E264:$AV264)&lt;&gt;0,IFERROR(IFERROR(INDEX(pname,MATCH($B264,pid_fao,0),1),INDEX(pname,MATCH($B264,pid_th,0),1)),""),"")</f>
        <v/>
      </c>
      <c r="AX264" s="142" t="str">
        <f t="shared" ref="AX264:AX327" si="9">IF(SUM($E264:$AV264)&lt;&gt;0,IFERROR(IFERROR(INDEX(pname,MATCH($B264,pid_fao,0),5),INDEX(pname,MATCH($B264,pid_th,0),5)),""),"")</f>
        <v/>
      </c>
    </row>
    <row r="265" spans="3:50">
      <c r="C265" s="1" t="s">
        <v>1289</v>
      </c>
      <c r="E265" s="1">
        <v>1301</v>
      </c>
      <c r="F265" s="1">
        <v>11909</v>
      </c>
      <c r="G265" s="1">
        <v>11909</v>
      </c>
      <c r="H265" s="1">
        <v>417</v>
      </c>
      <c r="I265" s="53">
        <v>4962</v>
      </c>
      <c r="J265" s="1">
        <v>100</v>
      </c>
      <c r="K265" s="1">
        <v>0</v>
      </c>
      <c r="L265" s="53">
        <v>4962</v>
      </c>
      <c r="M265" s="53" t="s">
        <v>1032</v>
      </c>
      <c r="N265" s="53" t="s">
        <v>1032</v>
      </c>
      <c r="O265" s="53" t="s">
        <v>1032</v>
      </c>
      <c r="P265" s="53" t="s">
        <v>1032</v>
      </c>
      <c r="Q265" s="53" t="s">
        <v>1032</v>
      </c>
      <c r="R265" s="53" t="s">
        <v>1032</v>
      </c>
      <c r="S265" s="53" t="s">
        <v>1032</v>
      </c>
      <c r="T265" s="53" t="s">
        <v>1032</v>
      </c>
      <c r="U265" s="53" t="s">
        <v>1032</v>
      </c>
      <c r="V265" s="53">
        <v>0</v>
      </c>
      <c r="W265" s="53">
        <v>40</v>
      </c>
      <c r="X265" s="53">
        <v>60</v>
      </c>
      <c r="Y265" s="53">
        <v>0</v>
      </c>
      <c r="Z265" s="53" t="s">
        <v>1032</v>
      </c>
      <c r="AA265" s="53" t="s">
        <v>1032</v>
      </c>
      <c r="AB265" s="53" t="s">
        <v>1032</v>
      </c>
      <c r="AC265" s="54" t="s">
        <v>1032</v>
      </c>
      <c r="AD265" s="54" t="s">
        <v>1032</v>
      </c>
      <c r="AE265" s="54" t="s">
        <v>1032</v>
      </c>
      <c r="AF265" s="54" t="s">
        <v>1032</v>
      </c>
      <c r="AG265" s="54" t="s">
        <v>1032</v>
      </c>
      <c r="AH265" s="54">
        <v>0</v>
      </c>
      <c r="AI265" s="54">
        <v>0</v>
      </c>
      <c r="AJ265" s="54">
        <v>0</v>
      </c>
      <c r="AK265" s="1">
        <v>0</v>
      </c>
      <c r="AL265" s="1" t="s">
        <v>1032</v>
      </c>
      <c r="AM265" s="1" t="s">
        <v>1032</v>
      </c>
      <c r="AN265" s="1" t="s">
        <v>1032</v>
      </c>
      <c r="AO265" s="1" t="s">
        <v>1032</v>
      </c>
      <c r="AP265" s="1" t="s">
        <v>1032</v>
      </c>
      <c r="AQ265" s="1" t="s">
        <v>1032</v>
      </c>
      <c r="AR265" s="1" t="s">
        <v>1032</v>
      </c>
      <c r="AS265" s="1" t="s">
        <v>1032</v>
      </c>
      <c r="AT265" s="1">
        <v>0</v>
      </c>
      <c r="AU265" s="1">
        <v>0</v>
      </c>
      <c r="AV265" s="1">
        <v>0</v>
      </c>
      <c r="AW265" s="142" t="str">
        <f t="shared" si="8"/>
        <v/>
      </c>
      <c r="AX265" s="142" t="str">
        <f t="shared" si="9"/>
        <v/>
      </c>
    </row>
    <row r="266" spans="3:50">
      <c r="C266" s="1" t="s">
        <v>1290</v>
      </c>
      <c r="D266" s="1" t="s">
        <v>1291</v>
      </c>
      <c r="E266" s="1">
        <v>97</v>
      </c>
      <c r="F266" s="1">
        <v>584</v>
      </c>
      <c r="G266" s="1">
        <v>584</v>
      </c>
      <c r="H266" s="1">
        <v>400</v>
      </c>
      <c r="I266" s="53">
        <v>234</v>
      </c>
      <c r="J266" s="1">
        <v>100</v>
      </c>
      <c r="L266" s="53">
        <v>234</v>
      </c>
      <c r="V266" s="53">
        <v>0</v>
      </c>
      <c r="W266" s="53">
        <v>40</v>
      </c>
      <c r="X266" s="53">
        <v>60</v>
      </c>
      <c r="Y266" s="53">
        <v>0</v>
      </c>
      <c r="AH266" s="54">
        <v>0</v>
      </c>
      <c r="AI266" s="54">
        <v>0</v>
      </c>
      <c r="AJ266" s="54">
        <v>0</v>
      </c>
      <c r="AK266" s="1">
        <v>0</v>
      </c>
      <c r="AT266" s="1">
        <v>0</v>
      </c>
      <c r="AU266" s="1">
        <v>0</v>
      </c>
      <c r="AV266" s="1">
        <v>0</v>
      </c>
      <c r="AW266" s="142" t="str">
        <f t="shared" si="8"/>
        <v/>
      </c>
      <c r="AX266" s="142" t="str">
        <f t="shared" si="9"/>
        <v/>
      </c>
    </row>
    <row r="267" spans="3:50">
      <c r="C267" s="1" t="s">
        <v>1290</v>
      </c>
      <c r="D267" s="1" t="s">
        <v>1292</v>
      </c>
      <c r="E267" s="1">
        <v>9</v>
      </c>
      <c r="F267" s="1">
        <v>29</v>
      </c>
      <c r="G267" s="1">
        <v>29</v>
      </c>
      <c r="H267" s="1">
        <v>400</v>
      </c>
      <c r="I267" s="53">
        <v>12</v>
      </c>
      <c r="J267" s="1">
        <v>100</v>
      </c>
      <c r="L267" s="53">
        <v>12</v>
      </c>
      <c r="V267" s="53">
        <v>0</v>
      </c>
      <c r="W267" s="53">
        <v>40</v>
      </c>
      <c r="X267" s="53">
        <v>60</v>
      </c>
      <c r="Y267" s="53">
        <v>0</v>
      </c>
      <c r="AH267" s="54">
        <v>0</v>
      </c>
      <c r="AI267" s="54">
        <v>0</v>
      </c>
      <c r="AJ267" s="54">
        <v>0</v>
      </c>
      <c r="AK267" s="1">
        <v>0</v>
      </c>
      <c r="AT267" s="1">
        <v>0</v>
      </c>
      <c r="AU267" s="1">
        <v>0</v>
      </c>
      <c r="AV267" s="1">
        <v>0</v>
      </c>
      <c r="AW267" s="142" t="str">
        <f t="shared" si="8"/>
        <v/>
      </c>
      <c r="AX267" s="142" t="str">
        <f t="shared" si="9"/>
        <v/>
      </c>
    </row>
    <row r="268" spans="3:50">
      <c r="C268" s="1" t="s">
        <v>1290</v>
      </c>
      <c r="D268" s="1" t="s">
        <v>1290</v>
      </c>
      <c r="E268" s="1">
        <v>73</v>
      </c>
      <c r="F268" s="1">
        <v>257</v>
      </c>
      <c r="G268" s="1">
        <v>257</v>
      </c>
      <c r="H268" s="1">
        <v>400</v>
      </c>
      <c r="I268" s="53">
        <v>103</v>
      </c>
      <c r="J268" s="1">
        <v>100</v>
      </c>
      <c r="L268" s="53">
        <v>103</v>
      </c>
      <c r="V268" s="53">
        <v>0</v>
      </c>
      <c r="W268" s="53">
        <v>40</v>
      </c>
      <c r="X268" s="53">
        <v>60</v>
      </c>
      <c r="Y268" s="53">
        <v>0</v>
      </c>
      <c r="AH268" s="54">
        <v>0</v>
      </c>
      <c r="AI268" s="54">
        <v>0</v>
      </c>
      <c r="AJ268" s="54">
        <v>0</v>
      </c>
      <c r="AK268" s="1">
        <v>0</v>
      </c>
      <c r="AT268" s="1">
        <v>0</v>
      </c>
      <c r="AU268" s="1">
        <v>0</v>
      </c>
      <c r="AV268" s="1">
        <v>0</v>
      </c>
      <c r="AW268" s="142" t="str">
        <f t="shared" si="8"/>
        <v/>
      </c>
      <c r="AX268" s="142" t="str">
        <f t="shared" si="9"/>
        <v/>
      </c>
    </row>
    <row r="269" spans="3:50">
      <c r="C269" s="1" t="s">
        <v>1290</v>
      </c>
      <c r="D269" s="1" t="s">
        <v>1293</v>
      </c>
      <c r="E269" s="1">
        <v>137</v>
      </c>
      <c r="F269" s="1">
        <v>1145</v>
      </c>
      <c r="G269" s="1">
        <v>1145</v>
      </c>
      <c r="H269" s="1">
        <v>400</v>
      </c>
      <c r="I269" s="53">
        <v>458</v>
      </c>
      <c r="J269" s="1">
        <v>100</v>
      </c>
      <c r="L269" s="53">
        <v>458</v>
      </c>
      <c r="V269" s="53">
        <v>0</v>
      </c>
      <c r="W269" s="53">
        <v>40</v>
      </c>
      <c r="X269" s="53">
        <v>60</v>
      </c>
      <c r="Y269" s="53">
        <v>0</v>
      </c>
      <c r="AH269" s="54">
        <v>0</v>
      </c>
      <c r="AI269" s="54">
        <v>0</v>
      </c>
      <c r="AJ269" s="54">
        <v>0</v>
      </c>
      <c r="AK269" s="1">
        <v>0</v>
      </c>
      <c r="AT269" s="1">
        <v>0</v>
      </c>
      <c r="AU269" s="1">
        <v>0</v>
      </c>
      <c r="AV269" s="1">
        <v>0</v>
      </c>
      <c r="AW269" s="142" t="str">
        <f t="shared" si="8"/>
        <v/>
      </c>
      <c r="AX269" s="142" t="str">
        <f t="shared" si="9"/>
        <v/>
      </c>
    </row>
    <row r="270" spans="3:50">
      <c r="C270" s="1" t="s">
        <v>1290</v>
      </c>
      <c r="D270" s="1" t="s">
        <v>1294</v>
      </c>
      <c r="E270" s="1">
        <v>985</v>
      </c>
      <c r="F270" s="1">
        <v>9894</v>
      </c>
      <c r="G270" s="1">
        <v>9894</v>
      </c>
      <c r="H270" s="1">
        <v>420</v>
      </c>
      <c r="I270" s="53">
        <v>4155</v>
      </c>
      <c r="J270" s="1">
        <v>100</v>
      </c>
      <c r="L270" s="53">
        <v>4155</v>
      </c>
      <c r="V270" s="53">
        <v>0</v>
      </c>
      <c r="W270" s="53">
        <v>40</v>
      </c>
      <c r="X270" s="53">
        <v>60</v>
      </c>
      <c r="Y270" s="53">
        <v>0</v>
      </c>
      <c r="AH270" s="54">
        <v>0</v>
      </c>
      <c r="AI270" s="54">
        <v>0</v>
      </c>
      <c r="AJ270" s="54">
        <v>0</v>
      </c>
      <c r="AK270" s="1">
        <v>0</v>
      </c>
      <c r="AT270" s="1">
        <v>0</v>
      </c>
      <c r="AU270" s="1">
        <v>0</v>
      </c>
      <c r="AV270" s="1">
        <v>0</v>
      </c>
      <c r="AW270" s="142" t="str">
        <f t="shared" si="8"/>
        <v/>
      </c>
      <c r="AX270" s="142" t="str">
        <f t="shared" si="9"/>
        <v/>
      </c>
    </row>
    <row r="271" spans="3:50">
      <c r="C271" s="1" t="s">
        <v>1295</v>
      </c>
      <c r="E271" s="1">
        <v>8027</v>
      </c>
      <c r="F271" s="1">
        <v>91613</v>
      </c>
      <c r="G271" s="1">
        <v>70444</v>
      </c>
      <c r="H271" s="1">
        <v>300</v>
      </c>
      <c r="I271" s="53">
        <v>27506</v>
      </c>
      <c r="J271" s="1">
        <v>100</v>
      </c>
      <c r="K271" s="1">
        <v>0</v>
      </c>
      <c r="L271" s="53">
        <v>27506</v>
      </c>
      <c r="M271" s="53" t="s">
        <v>1032</v>
      </c>
      <c r="N271" s="53" t="s">
        <v>1032</v>
      </c>
      <c r="O271" s="53" t="s">
        <v>1032</v>
      </c>
      <c r="P271" s="53" t="s">
        <v>1032</v>
      </c>
      <c r="Q271" s="53" t="s">
        <v>1032</v>
      </c>
      <c r="R271" s="53" t="s">
        <v>1032</v>
      </c>
      <c r="S271" s="53" t="s">
        <v>1032</v>
      </c>
      <c r="T271" s="53" t="s">
        <v>1032</v>
      </c>
      <c r="U271" s="53" t="s">
        <v>1032</v>
      </c>
      <c r="V271" s="53">
        <v>0</v>
      </c>
      <c r="W271" s="53">
        <v>72.333333333333329</v>
      </c>
      <c r="X271" s="53">
        <v>27.666666666666668</v>
      </c>
      <c r="Y271" s="53">
        <v>0</v>
      </c>
      <c r="Z271" s="53" t="s">
        <v>1032</v>
      </c>
      <c r="AA271" s="53" t="s">
        <v>1032</v>
      </c>
      <c r="AB271" s="53" t="s">
        <v>1032</v>
      </c>
      <c r="AC271" s="54" t="s">
        <v>1032</v>
      </c>
      <c r="AD271" s="54" t="s">
        <v>1032</v>
      </c>
      <c r="AE271" s="54" t="s">
        <v>1032</v>
      </c>
      <c r="AF271" s="54" t="s">
        <v>1032</v>
      </c>
      <c r="AG271" s="54" t="s">
        <v>1032</v>
      </c>
      <c r="AH271" s="54">
        <v>0</v>
      </c>
      <c r="AI271" s="54">
        <v>69.833333333333329</v>
      </c>
      <c r="AJ271" s="54">
        <v>24.333333333333332</v>
      </c>
      <c r="AK271" s="1">
        <v>5.833333333333333</v>
      </c>
      <c r="AL271" s="1" t="s">
        <v>1032</v>
      </c>
      <c r="AM271" s="1" t="s">
        <v>1032</v>
      </c>
      <c r="AN271" s="1" t="s">
        <v>1032</v>
      </c>
      <c r="AO271" s="1" t="s">
        <v>1032</v>
      </c>
      <c r="AP271" s="1" t="s">
        <v>1032</v>
      </c>
      <c r="AQ271" s="1" t="s">
        <v>1032</v>
      </c>
      <c r="AR271" s="1" t="s">
        <v>1032</v>
      </c>
      <c r="AS271" s="1" t="s">
        <v>1032</v>
      </c>
      <c r="AT271" s="1">
        <v>0</v>
      </c>
      <c r="AU271" s="1">
        <v>46.083333333333336</v>
      </c>
      <c r="AV271" s="1">
        <v>12.25</v>
      </c>
      <c r="AW271" s="142" t="str">
        <f t="shared" si="8"/>
        <v/>
      </c>
      <c r="AX271" s="142" t="str">
        <f t="shared" si="9"/>
        <v/>
      </c>
    </row>
    <row r="272" spans="3:50">
      <c r="C272" s="1" t="s">
        <v>1296</v>
      </c>
      <c r="D272" s="1" t="s">
        <v>1297</v>
      </c>
      <c r="E272" s="1">
        <v>754</v>
      </c>
      <c r="F272" s="1">
        <v>7651</v>
      </c>
      <c r="G272" s="1">
        <v>5486</v>
      </c>
      <c r="H272" s="1">
        <v>375</v>
      </c>
      <c r="I272" s="53">
        <v>2057</v>
      </c>
      <c r="J272" s="1">
        <v>100</v>
      </c>
      <c r="L272" s="53">
        <v>2057</v>
      </c>
      <c r="V272" s="53">
        <v>0</v>
      </c>
      <c r="W272" s="53">
        <v>98</v>
      </c>
      <c r="X272" s="53">
        <v>2</v>
      </c>
      <c r="Y272" s="53">
        <v>0</v>
      </c>
      <c r="AH272" s="54">
        <v>0</v>
      </c>
      <c r="AI272" s="54">
        <v>98</v>
      </c>
      <c r="AJ272" s="54">
        <v>2</v>
      </c>
      <c r="AK272" s="1">
        <v>0</v>
      </c>
      <c r="AT272" s="1">
        <v>0</v>
      </c>
      <c r="AU272" s="1">
        <v>98</v>
      </c>
      <c r="AV272" s="1">
        <v>2</v>
      </c>
      <c r="AW272" s="142" t="str">
        <f t="shared" si="8"/>
        <v/>
      </c>
      <c r="AX272" s="142" t="str">
        <f t="shared" si="9"/>
        <v/>
      </c>
    </row>
    <row r="273" spans="3:50">
      <c r="C273" s="1" t="s">
        <v>1296</v>
      </c>
      <c r="D273" s="1" t="s">
        <v>1298</v>
      </c>
      <c r="E273" s="1">
        <v>1014</v>
      </c>
      <c r="F273" s="1">
        <v>15050</v>
      </c>
      <c r="G273" s="1">
        <v>8700</v>
      </c>
      <c r="H273" s="1">
        <v>410</v>
      </c>
      <c r="I273" s="53">
        <v>3567</v>
      </c>
      <c r="J273" s="1">
        <v>100</v>
      </c>
      <c r="L273" s="53">
        <v>3567</v>
      </c>
      <c r="V273" s="53">
        <v>0</v>
      </c>
      <c r="W273" s="53">
        <v>80</v>
      </c>
      <c r="X273" s="53">
        <v>20</v>
      </c>
      <c r="Y273" s="53">
        <v>0</v>
      </c>
      <c r="AH273" s="54">
        <v>0</v>
      </c>
      <c r="AI273" s="54">
        <v>80</v>
      </c>
      <c r="AJ273" s="54">
        <v>20</v>
      </c>
      <c r="AK273" s="1">
        <v>0</v>
      </c>
      <c r="AT273" s="1">
        <v>0</v>
      </c>
      <c r="AU273" s="1">
        <v>80</v>
      </c>
      <c r="AV273" s="1">
        <v>20</v>
      </c>
      <c r="AW273" s="142" t="str">
        <f t="shared" si="8"/>
        <v/>
      </c>
      <c r="AX273" s="142" t="str">
        <f t="shared" si="9"/>
        <v/>
      </c>
    </row>
    <row r="274" spans="3:50">
      <c r="C274" s="1" t="s">
        <v>1296</v>
      </c>
      <c r="D274" s="1" t="s">
        <v>1299</v>
      </c>
      <c r="E274" s="1">
        <v>35</v>
      </c>
      <c r="F274" s="1">
        <v>282</v>
      </c>
      <c r="G274" s="1">
        <v>282</v>
      </c>
      <c r="H274" s="1">
        <v>320</v>
      </c>
      <c r="I274" s="53">
        <v>90</v>
      </c>
      <c r="J274" s="1">
        <v>100</v>
      </c>
      <c r="L274" s="53">
        <v>90</v>
      </c>
      <c r="V274" s="53">
        <v>0</v>
      </c>
      <c r="W274" s="53">
        <v>30</v>
      </c>
      <c r="X274" s="53">
        <v>70</v>
      </c>
      <c r="Y274" s="53">
        <v>0</v>
      </c>
      <c r="AH274" s="54">
        <v>0</v>
      </c>
      <c r="AI274" s="54">
        <v>0</v>
      </c>
      <c r="AJ274" s="54">
        <v>30</v>
      </c>
      <c r="AK274" s="1">
        <v>70</v>
      </c>
      <c r="AT274" s="1">
        <v>0</v>
      </c>
      <c r="AU274" s="1">
        <v>0</v>
      </c>
      <c r="AV274" s="1">
        <v>0</v>
      </c>
      <c r="AW274" s="142" t="str">
        <f t="shared" si="8"/>
        <v/>
      </c>
      <c r="AX274" s="142" t="str">
        <f t="shared" si="9"/>
        <v/>
      </c>
    </row>
    <row r="275" spans="3:50">
      <c r="C275" s="1" t="s">
        <v>1296</v>
      </c>
      <c r="D275" s="1" t="s">
        <v>1300</v>
      </c>
      <c r="E275" s="1">
        <v>488</v>
      </c>
      <c r="F275" s="1">
        <v>3740</v>
      </c>
      <c r="G275" s="1">
        <v>3362</v>
      </c>
      <c r="H275" s="1">
        <v>395</v>
      </c>
      <c r="I275" s="53">
        <v>1328</v>
      </c>
      <c r="J275" s="1">
        <v>100</v>
      </c>
      <c r="L275" s="53">
        <v>1328</v>
      </c>
      <c r="V275" s="53">
        <v>0</v>
      </c>
      <c r="W275" s="53">
        <v>80</v>
      </c>
      <c r="X275" s="53">
        <v>20</v>
      </c>
      <c r="Y275" s="53">
        <v>0</v>
      </c>
      <c r="AH275" s="54">
        <v>0</v>
      </c>
      <c r="AI275" s="54">
        <v>80</v>
      </c>
      <c r="AJ275" s="54">
        <v>20</v>
      </c>
      <c r="AK275" s="1">
        <v>0</v>
      </c>
      <c r="AT275" s="1">
        <v>0</v>
      </c>
      <c r="AU275" s="1">
        <v>80</v>
      </c>
      <c r="AV275" s="1">
        <v>20</v>
      </c>
      <c r="AW275" s="142" t="str">
        <f t="shared" si="8"/>
        <v/>
      </c>
      <c r="AX275" s="142" t="str">
        <f t="shared" si="9"/>
        <v/>
      </c>
    </row>
    <row r="276" spans="3:50">
      <c r="C276" s="1" t="s">
        <v>1296</v>
      </c>
      <c r="D276" s="1" t="s">
        <v>1301</v>
      </c>
      <c r="E276" s="1">
        <v>828</v>
      </c>
      <c r="F276" s="1">
        <v>10800</v>
      </c>
      <c r="G276" s="1">
        <v>7194</v>
      </c>
      <c r="H276" s="1">
        <v>300</v>
      </c>
      <c r="I276" s="53">
        <v>2158</v>
      </c>
      <c r="J276" s="1">
        <v>100</v>
      </c>
      <c r="L276" s="53">
        <v>2158</v>
      </c>
      <c r="V276" s="53">
        <v>0</v>
      </c>
      <c r="W276" s="53">
        <v>70</v>
      </c>
      <c r="X276" s="53">
        <v>30</v>
      </c>
      <c r="Y276" s="53">
        <v>0</v>
      </c>
      <c r="AH276" s="54">
        <v>0</v>
      </c>
      <c r="AI276" s="54">
        <v>70</v>
      </c>
      <c r="AJ276" s="54">
        <v>30</v>
      </c>
      <c r="AK276" s="1">
        <v>0</v>
      </c>
      <c r="AT276" s="1">
        <v>0</v>
      </c>
      <c r="AU276" s="1">
        <v>70</v>
      </c>
      <c r="AV276" s="1">
        <v>30</v>
      </c>
      <c r="AW276" s="142" t="str">
        <f t="shared" si="8"/>
        <v/>
      </c>
      <c r="AX276" s="142" t="str">
        <f t="shared" si="9"/>
        <v/>
      </c>
    </row>
    <row r="277" spans="3:50">
      <c r="C277" s="1" t="s">
        <v>1296</v>
      </c>
      <c r="D277" s="1" t="s">
        <v>1302</v>
      </c>
      <c r="E277" s="1">
        <v>500</v>
      </c>
      <c r="F277" s="1">
        <v>4620</v>
      </c>
      <c r="G277" s="1">
        <v>4600</v>
      </c>
      <c r="H277" s="1">
        <v>560</v>
      </c>
      <c r="I277" s="53">
        <v>2576</v>
      </c>
      <c r="J277" s="1">
        <v>100</v>
      </c>
      <c r="L277" s="53">
        <v>2576</v>
      </c>
      <c r="V277" s="53">
        <v>0</v>
      </c>
      <c r="W277" s="53">
        <v>90</v>
      </c>
      <c r="X277" s="53">
        <v>10</v>
      </c>
      <c r="Y277" s="53">
        <v>0</v>
      </c>
      <c r="AH277" s="54">
        <v>0</v>
      </c>
      <c r="AI277" s="54">
        <v>90</v>
      </c>
      <c r="AJ277" s="54">
        <v>10</v>
      </c>
      <c r="AK277" s="1">
        <v>0</v>
      </c>
      <c r="AT277" s="1">
        <v>0</v>
      </c>
      <c r="AU277" s="1">
        <v>0</v>
      </c>
      <c r="AV277" s="1">
        <v>0</v>
      </c>
      <c r="AW277" s="142" t="str">
        <f t="shared" si="8"/>
        <v/>
      </c>
      <c r="AX277" s="142" t="str">
        <f t="shared" si="9"/>
        <v/>
      </c>
    </row>
    <row r="278" spans="3:50">
      <c r="C278" s="1" t="s">
        <v>1296</v>
      </c>
      <c r="D278" s="1" t="s">
        <v>1303</v>
      </c>
      <c r="E278" s="1">
        <v>681</v>
      </c>
      <c r="F278" s="1">
        <v>8558</v>
      </c>
      <c r="G278" s="1">
        <v>8500</v>
      </c>
      <c r="H278" s="1">
        <v>480</v>
      </c>
      <c r="I278" s="53">
        <v>4080</v>
      </c>
      <c r="J278" s="1">
        <v>100</v>
      </c>
      <c r="L278" s="53">
        <v>4080</v>
      </c>
      <c r="V278" s="53">
        <v>0</v>
      </c>
      <c r="W278" s="53">
        <v>65</v>
      </c>
      <c r="X278" s="53">
        <v>35</v>
      </c>
      <c r="Y278" s="53">
        <v>0</v>
      </c>
      <c r="AH278" s="54">
        <v>0</v>
      </c>
      <c r="AI278" s="54">
        <v>65</v>
      </c>
      <c r="AJ278" s="54">
        <v>35</v>
      </c>
      <c r="AK278" s="1">
        <v>0</v>
      </c>
      <c r="AT278" s="1">
        <v>0</v>
      </c>
      <c r="AU278" s="1">
        <v>0</v>
      </c>
      <c r="AV278" s="1">
        <v>0</v>
      </c>
      <c r="AW278" s="142" t="str">
        <f t="shared" si="8"/>
        <v/>
      </c>
      <c r="AX278" s="142" t="str">
        <f t="shared" si="9"/>
        <v/>
      </c>
    </row>
    <row r="279" spans="3:50">
      <c r="C279" s="1" t="s">
        <v>1296</v>
      </c>
      <c r="D279" s="1" t="s">
        <v>1304</v>
      </c>
      <c r="E279" s="1">
        <v>1011</v>
      </c>
      <c r="F279" s="1">
        <v>13011</v>
      </c>
      <c r="G279" s="1">
        <v>8029</v>
      </c>
      <c r="H279" s="1">
        <v>380</v>
      </c>
      <c r="I279" s="53">
        <v>3051</v>
      </c>
      <c r="J279" s="1">
        <v>100</v>
      </c>
      <c r="L279" s="53">
        <v>3051</v>
      </c>
      <c r="V279" s="53">
        <v>0</v>
      </c>
      <c r="W279" s="53">
        <v>95</v>
      </c>
      <c r="X279" s="53">
        <v>5</v>
      </c>
      <c r="Y279" s="53">
        <v>0</v>
      </c>
      <c r="AH279" s="54">
        <v>0</v>
      </c>
      <c r="AI279" s="54">
        <v>95</v>
      </c>
      <c r="AJ279" s="54">
        <v>5</v>
      </c>
      <c r="AK279" s="1">
        <v>0</v>
      </c>
      <c r="AT279" s="1">
        <v>0</v>
      </c>
      <c r="AU279" s="1">
        <v>95</v>
      </c>
      <c r="AV279" s="1">
        <v>5</v>
      </c>
      <c r="AW279" s="142" t="str">
        <f t="shared" si="8"/>
        <v/>
      </c>
      <c r="AX279" s="142" t="str">
        <f t="shared" si="9"/>
        <v/>
      </c>
    </row>
    <row r="280" spans="3:50">
      <c r="C280" s="1" t="s">
        <v>1296</v>
      </c>
      <c r="D280" s="1" t="s">
        <v>1296</v>
      </c>
      <c r="E280" s="1">
        <v>627</v>
      </c>
      <c r="F280" s="1">
        <v>6768</v>
      </c>
      <c r="G280" s="1">
        <v>6698</v>
      </c>
      <c r="H280" s="1">
        <v>400</v>
      </c>
      <c r="I280" s="53">
        <v>2679</v>
      </c>
      <c r="J280" s="1">
        <v>100</v>
      </c>
      <c r="L280" s="53">
        <v>2679</v>
      </c>
      <c r="V280" s="53">
        <v>0</v>
      </c>
      <c r="W280" s="53">
        <v>60</v>
      </c>
      <c r="X280" s="53">
        <v>40</v>
      </c>
      <c r="Y280" s="53">
        <v>0</v>
      </c>
      <c r="AH280" s="54">
        <v>0</v>
      </c>
      <c r="AI280" s="54">
        <v>60</v>
      </c>
      <c r="AJ280" s="54">
        <v>40</v>
      </c>
      <c r="AK280" s="1">
        <v>0</v>
      </c>
      <c r="AT280" s="1">
        <v>0</v>
      </c>
      <c r="AU280" s="1">
        <v>60</v>
      </c>
      <c r="AV280" s="1">
        <v>40</v>
      </c>
      <c r="AW280" s="142" t="str">
        <f t="shared" si="8"/>
        <v/>
      </c>
      <c r="AX280" s="142" t="str">
        <f t="shared" si="9"/>
        <v/>
      </c>
    </row>
    <row r="281" spans="3:50">
      <c r="C281" s="1" t="s">
        <v>1296</v>
      </c>
      <c r="D281" s="1" t="s">
        <v>1305</v>
      </c>
      <c r="E281" s="1">
        <v>661</v>
      </c>
      <c r="F281" s="1">
        <v>4865</v>
      </c>
      <c r="G281" s="1">
        <v>4865</v>
      </c>
      <c r="H281" s="1">
        <v>330</v>
      </c>
      <c r="I281" s="53">
        <v>1605</v>
      </c>
      <c r="J281" s="1">
        <v>100</v>
      </c>
      <c r="L281" s="53">
        <v>1605</v>
      </c>
      <c r="V281" s="53">
        <v>0</v>
      </c>
      <c r="W281" s="53">
        <v>40</v>
      </c>
      <c r="X281" s="53">
        <v>60</v>
      </c>
      <c r="Y281" s="53">
        <v>0</v>
      </c>
      <c r="AH281" s="54">
        <v>0</v>
      </c>
      <c r="AI281" s="54">
        <v>40</v>
      </c>
      <c r="AJ281" s="54">
        <v>60</v>
      </c>
      <c r="AK281" s="1">
        <v>0</v>
      </c>
      <c r="AT281" s="1">
        <v>0</v>
      </c>
      <c r="AU281" s="1">
        <v>0</v>
      </c>
      <c r="AV281" s="1">
        <v>0</v>
      </c>
      <c r="AW281" s="142" t="str">
        <f t="shared" si="8"/>
        <v/>
      </c>
      <c r="AX281" s="142" t="str">
        <f t="shared" si="9"/>
        <v/>
      </c>
    </row>
    <row r="282" spans="3:50">
      <c r="C282" s="1" t="s">
        <v>1296</v>
      </c>
      <c r="D282" s="1" t="s">
        <v>1306</v>
      </c>
      <c r="E282" s="1">
        <v>875</v>
      </c>
      <c r="F282" s="1">
        <v>9650</v>
      </c>
      <c r="G282" s="1">
        <v>6110</v>
      </c>
      <c r="H282" s="1">
        <v>300</v>
      </c>
      <c r="I282" s="53">
        <v>1833</v>
      </c>
      <c r="J282" s="1">
        <v>100</v>
      </c>
      <c r="L282" s="53">
        <v>1833</v>
      </c>
      <c r="V282" s="53">
        <v>0</v>
      </c>
      <c r="W282" s="53">
        <v>70</v>
      </c>
      <c r="X282" s="53">
        <v>30</v>
      </c>
      <c r="Y282" s="53">
        <v>0</v>
      </c>
      <c r="AH282" s="54">
        <v>0</v>
      </c>
      <c r="AI282" s="54">
        <v>70</v>
      </c>
      <c r="AJ282" s="54">
        <v>30</v>
      </c>
      <c r="AK282" s="1">
        <v>0</v>
      </c>
      <c r="AT282" s="1">
        <v>0</v>
      </c>
      <c r="AU282" s="1">
        <v>70</v>
      </c>
      <c r="AV282" s="1">
        <v>30</v>
      </c>
      <c r="AW282" s="142" t="str">
        <f t="shared" si="8"/>
        <v/>
      </c>
      <c r="AX282" s="142" t="str">
        <f t="shared" si="9"/>
        <v/>
      </c>
    </row>
    <row r="283" spans="3:50">
      <c r="C283" s="1" t="s">
        <v>1296</v>
      </c>
      <c r="D283" s="1" t="s">
        <v>1307</v>
      </c>
      <c r="E283" s="1">
        <v>553</v>
      </c>
      <c r="F283" s="1">
        <v>6618</v>
      </c>
      <c r="G283" s="1">
        <v>6618</v>
      </c>
      <c r="H283" s="1">
        <v>375</v>
      </c>
      <c r="I283" s="53">
        <v>2482</v>
      </c>
      <c r="J283" s="1">
        <v>100</v>
      </c>
      <c r="L283" s="53">
        <v>2482</v>
      </c>
      <c r="V283" s="53">
        <v>0</v>
      </c>
      <c r="W283" s="53">
        <v>90</v>
      </c>
      <c r="X283" s="53">
        <v>10</v>
      </c>
      <c r="Y283" s="53">
        <v>0</v>
      </c>
      <c r="AH283" s="54">
        <v>0</v>
      </c>
      <c r="AI283" s="54">
        <v>90</v>
      </c>
      <c r="AJ283" s="54">
        <v>10</v>
      </c>
      <c r="AK283" s="1">
        <v>0</v>
      </c>
      <c r="AT283" s="1">
        <v>0</v>
      </c>
      <c r="AU283" s="1">
        <v>0</v>
      </c>
      <c r="AV283" s="1">
        <v>0</v>
      </c>
      <c r="AW283" s="142" t="str">
        <f t="shared" si="8"/>
        <v/>
      </c>
      <c r="AX283" s="142" t="str">
        <f t="shared" si="9"/>
        <v/>
      </c>
    </row>
    <row r="284" spans="3:50">
      <c r="C284" s="1" t="s">
        <v>1308</v>
      </c>
      <c r="E284" s="1">
        <v>4711</v>
      </c>
      <c r="F284" s="1">
        <v>76939</v>
      </c>
      <c r="G284" s="1">
        <v>68876</v>
      </c>
      <c r="H284" s="1">
        <v>313</v>
      </c>
      <c r="I284" s="53">
        <v>24106</v>
      </c>
      <c r="J284" s="1">
        <v>100</v>
      </c>
      <c r="K284" s="1">
        <v>0</v>
      </c>
      <c r="L284" s="53">
        <v>144274</v>
      </c>
      <c r="M284" s="53" t="s">
        <v>1032</v>
      </c>
      <c r="N284" s="53" t="s">
        <v>1032</v>
      </c>
      <c r="O284" s="53" t="s">
        <v>1032</v>
      </c>
      <c r="P284" s="53" t="s">
        <v>1032</v>
      </c>
      <c r="Q284" s="53" t="s">
        <v>1032</v>
      </c>
      <c r="R284" s="53" t="s">
        <v>1032</v>
      </c>
      <c r="S284" s="53" t="s">
        <v>1032</v>
      </c>
      <c r="T284" s="53" t="s">
        <v>1032</v>
      </c>
      <c r="U284" s="53" t="s">
        <v>1032</v>
      </c>
      <c r="V284" s="53">
        <v>0</v>
      </c>
      <c r="W284" s="53">
        <v>100</v>
      </c>
      <c r="X284" s="53">
        <v>0</v>
      </c>
      <c r="Y284" s="53">
        <v>0</v>
      </c>
      <c r="Z284" s="53" t="s">
        <v>1032</v>
      </c>
      <c r="AA284" s="53" t="s">
        <v>1032</v>
      </c>
      <c r="AB284" s="53" t="s">
        <v>1032</v>
      </c>
      <c r="AC284" s="54" t="s">
        <v>1032</v>
      </c>
      <c r="AD284" s="54" t="s">
        <v>1032</v>
      </c>
      <c r="AE284" s="54" t="s">
        <v>1032</v>
      </c>
      <c r="AF284" s="54" t="s">
        <v>1032</v>
      </c>
      <c r="AG284" s="54" t="s">
        <v>1032</v>
      </c>
      <c r="AH284" s="54">
        <v>0</v>
      </c>
      <c r="AI284" s="54">
        <v>100</v>
      </c>
      <c r="AJ284" s="54">
        <v>0</v>
      </c>
      <c r="AK284" s="1">
        <v>0</v>
      </c>
      <c r="AL284" s="1" t="s">
        <v>1032</v>
      </c>
      <c r="AM284" s="1" t="s">
        <v>1032</v>
      </c>
      <c r="AN284" s="1" t="s">
        <v>1032</v>
      </c>
      <c r="AO284" s="1" t="s">
        <v>1032</v>
      </c>
      <c r="AP284" s="1" t="s">
        <v>1032</v>
      </c>
      <c r="AQ284" s="1" t="s">
        <v>1032</v>
      </c>
      <c r="AR284" s="1" t="s">
        <v>1032</v>
      </c>
      <c r="AS284" s="1" t="s">
        <v>1032</v>
      </c>
      <c r="AT284" s="1">
        <v>0</v>
      </c>
      <c r="AU284" s="1">
        <v>0</v>
      </c>
      <c r="AV284" s="1">
        <v>0</v>
      </c>
      <c r="AW284" s="142" t="str">
        <f t="shared" si="8"/>
        <v/>
      </c>
      <c r="AX284" s="142" t="str">
        <f t="shared" si="9"/>
        <v/>
      </c>
    </row>
    <row r="285" spans="3:50">
      <c r="C285" s="1" t="s">
        <v>1309</v>
      </c>
      <c r="D285" s="1" t="s">
        <v>1310</v>
      </c>
      <c r="E285" s="1">
        <v>989</v>
      </c>
      <c r="F285" s="1">
        <v>18866</v>
      </c>
      <c r="G285" s="1">
        <v>15468</v>
      </c>
      <c r="H285" s="1">
        <v>350</v>
      </c>
      <c r="I285" s="53">
        <v>5414</v>
      </c>
      <c r="J285" s="1">
        <v>100</v>
      </c>
      <c r="L285" s="53">
        <v>7546</v>
      </c>
      <c r="V285" s="53">
        <v>0</v>
      </c>
      <c r="W285" s="53">
        <v>100</v>
      </c>
      <c r="X285" s="53">
        <v>0</v>
      </c>
      <c r="Y285" s="53">
        <v>0</v>
      </c>
      <c r="AH285" s="54">
        <v>0</v>
      </c>
      <c r="AI285" s="54">
        <v>100</v>
      </c>
      <c r="AJ285" s="54">
        <v>0</v>
      </c>
      <c r="AK285" s="1">
        <v>0</v>
      </c>
      <c r="AT285" s="1">
        <v>0</v>
      </c>
      <c r="AU285" s="1">
        <v>0</v>
      </c>
      <c r="AV285" s="1">
        <v>0</v>
      </c>
      <c r="AW285" s="142" t="str">
        <f t="shared" si="8"/>
        <v/>
      </c>
      <c r="AX285" s="142" t="str">
        <f t="shared" si="9"/>
        <v/>
      </c>
    </row>
    <row r="286" spans="3:50">
      <c r="C286" s="1" t="s">
        <v>1309</v>
      </c>
      <c r="D286" s="1" t="s">
        <v>1311</v>
      </c>
      <c r="E286" s="1">
        <v>779</v>
      </c>
      <c r="F286" s="1">
        <v>10510</v>
      </c>
      <c r="G286" s="1">
        <v>9191</v>
      </c>
      <c r="H286" s="1">
        <v>350</v>
      </c>
      <c r="I286" s="53">
        <v>3217</v>
      </c>
      <c r="J286" s="1">
        <v>100</v>
      </c>
      <c r="L286" s="53">
        <v>4204</v>
      </c>
      <c r="V286" s="53">
        <v>0</v>
      </c>
      <c r="W286" s="53">
        <v>100</v>
      </c>
      <c r="X286" s="53">
        <v>0</v>
      </c>
      <c r="Y286" s="53">
        <v>0</v>
      </c>
      <c r="AH286" s="54">
        <v>0</v>
      </c>
      <c r="AI286" s="54">
        <v>100</v>
      </c>
      <c r="AJ286" s="54">
        <v>0</v>
      </c>
      <c r="AK286" s="1">
        <v>0</v>
      </c>
      <c r="AT286" s="1">
        <v>0</v>
      </c>
      <c r="AU286" s="1">
        <v>0</v>
      </c>
      <c r="AV286" s="1">
        <v>0</v>
      </c>
      <c r="AW286" s="142" t="str">
        <f t="shared" si="8"/>
        <v/>
      </c>
      <c r="AX286" s="142" t="str">
        <f t="shared" si="9"/>
        <v/>
      </c>
    </row>
    <row r="287" spans="3:50">
      <c r="C287" s="1" t="s">
        <v>1309</v>
      </c>
      <c r="D287" s="1" t="s">
        <v>1312</v>
      </c>
      <c r="E287" s="1">
        <v>963</v>
      </c>
      <c r="F287" s="1">
        <v>15732</v>
      </c>
      <c r="G287" s="1">
        <v>15144</v>
      </c>
      <c r="H287" s="1">
        <v>350</v>
      </c>
      <c r="I287" s="53">
        <v>5300</v>
      </c>
      <c r="J287" s="1">
        <v>100</v>
      </c>
      <c r="L287" s="53">
        <v>6292</v>
      </c>
      <c r="V287" s="53">
        <v>0</v>
      </c>
      <c r="W287" s="53">
        <v>100</v>
      </c>
      <c r="X287" s="53">
        <v>0</v>
      </c>
      <c r="Y287" s="53">
        <v>0</v>
      </c>
      <c r="AH287" s="54">
        <v>0</v>
      </c>
      <c r="AI287" s="54">
        <v>100</v>
      </c>
      <c r="AJ287" s="54">
        <v>0</v>
      </c>
      <c r="AK287" s="1">
        <v>0</v>
      </c>
      <c r="AT287" s="1">
        <v>0</v>
      </c>
      <c r="AU287" s="1">
        <v>0</v>
      </c>
      <c r="AV287" s="1">
        <v>0</v>
      </c>
      <c r="AW287" s="142" t="str">
        <f t="shared" si="8"/>
        <v/>
      </c>
      <c r="AX287" s="142" t="str">
        <f t="shared" si="9"/>
        <v/>
      </c>
    </row>
    <row r="288" spans="3:50">
      <c r="C288" s="1" t="s">
        <v>1309</v>
      </c>
      <c r="D288" s="1" t="s">
        <v>1309</v>
      </c>
      <c r="E288" s="1">
        <v>882</v>
      </c>
      <c r="F288" s="1">
        <v>13417</v>
      </c>
      <c r="G288" s="1">
        <v>11258</v>
      </c>
      <c r="H288" s="1">
        <v>350</v>
      </c>
      <c r="I288" s="53">
        <v>3940</v>
      </c>
      <c r="J288" s="1">
        <v>100</v>
      </c>
      <c r="L288" s="53">
        <v>53668</v>
      </c>
      <c r="V288" s="53">
        <v>0</v>
      </c>
      <c r="W288" s="53">
        <v>100</v>
      </c>
      <c r="X288" s="53">
        <v>0</v>
      </c>
      <c r="Y288" s="53">
        <v>0</v>
      </c>
      <c r="AH288" s="54">
        <v>0</v>
      </c>
      <c r="AI288" s="54">
        <v>100</v>
      </c>
      <c r="AJ288" s="54">
        <v>0</v>
      </c>
      <c r="AK288" s="1">
        <v>0</v>
      </c>
      <c r="AT288" s="1">
        <v>0</v>
      </c>
      <c r="AU288" s="1">
        <v>0</v>
      </c>
      <c r="AV288" s="1">
        <v>0</v>
      </c>
      <c r="AW288" s="142" t="str">
        <f t="shared" si="8"/>
        <v/>
      </c>
      <c r="AX288" s="142" t="str">
        <f t="shared" si="9"/>
        <v/>
      </c>
    </row>
    <row r="289" spans="3:50">
      <c r="C289" s="1" t="s">
        <v>1309</v>
      </c>
      <c r="D289" s="1" t="s">
        <v>1313</v>
      </c>
      <c r="E289" s="1">
        <v>1098</v>
      </c>
      <c r="F289" s="1">
        <v>18414</v>
      </c>
      <c r="G289" s="1">
        <v>17815</v>
      </c>
      <c r="H289" s="1">
        <v>350</v>
      </c>
      <c r="I289" s="53">
        <v>6235</v>
      </c>
      <c r="J289" s="1">
        <v>100</v>
      </c>
      <c r="L289" s="53">
        <v>72564</v>
      </c>
      <c r="V289" s="53">
        <v>0</v>
      </c>
      <c r="W289" s="53">
        <v>100</v>
      </c>
      <c r="X289" s="53">
        <v>0</v>
      </c>
      <c r="Y289" s="53">
        <v>0</v>
      </c>
      <c r="AH289" s="54">
        <v>0</v>
      </c>
      <c r="AI289" s="54">
        <v>100</v>
      </c>
      <c r="AJ289" s="54">
        <v>0</v>
      </c>
      <c r="AK289" s="1">
        <v>0</v>
      </c>
      <c r="AT289" s="1">
        <v>0</v>
      </c>
      <c r="AU289" s="1">
        <v>0</v>
      </c>
      <c r="AV289" s="1">
        <v>0</v>
      </c>
      <c r="AW289" s="142" t="str">
        <f t="shared" si="8"/>
        <v/>
      </c>
      <c r="AX289" s="142" t="str">
        <f t="shared" si="9"/>
        <v/>
      </c>
    </row>
    <row r="290" spans="3:50">
      <c r="C290" s="1" t="s">
        <v>1314</v>
      </c>
      <c r="E290" s="1">
        <v>6611</v>
      </c>
      <c r="F290" s="1">
        <v>76566.22</v>
      </c>
      <c r="G290" s="1">
        <v>73217.75</v>
      </c>
      <c r="H290" s="1">
        <v>450</v>
      </c>
      <c r="I290" s="53">
        <v>34441.5</v>
      </c>
      <c r="J290" s="1">
        <v>100</v>
      </c>
      <c r="K290" s="1">
        <v>0</v>
      </c>
      <c r="L290" s="53">
        <v>35764</v>
      </c>
      <c r="M290" s="53" t="s">
        <v>1032</v>
      </c>
      <c r="N290" s="53" t="s">
        <v>1032</v>
      </c>
      <c r="O290" s="53" t="s">
        <v>1032</v>
      </c>
      <c r="P290" s="53" t="s">
        <v>1032</v>
      </c>
      <c r="Q290" s="53" t="s">
        <v>1032</v>
      </c>
      <c r="R290" s="53" t="s">
        <v>1032</v>
      </c>
      <c r="S290" s="53" t="s">
        <v>1032</v>
      </c>
      <c r="T290" s="53" t="s">
        <v>1032</v>
      </c>
      <c r="U290" s="53" t="s">
        <v>1032</v>
      </c>
      <c r="V290" s="53">
        <v>0.45454545454545453</v>
      </c>
      <c r="W290" s="53">
        <v>64.090909090909093</v>
      </c>
      <c r="X290" s="53">
        <v>30.90909090909091</v>
      </c>
      <c r="Y290" s="53">
        <v>4.5454545454545459</v>
      </c>
      <c r="Z290" s="53" t="s">
        <v>1032</v>
      </c>
      <c r="AA290" s="53" t="s">
        <v>1032</v>
      </c>
      <c r="AB290" s="53" t="s">
        <v>1032</v>
      </c>
      <c r="AC290" s="54" t="s">
        <v>1032</v>
      </c>
      <c r="AD290" s="54" t="s">
        <v>1032</v>
      </c>
      <c r="AE290" s="54" t="s">
        <v>1032</v>
      </c>
      <c r="AF290" s="54" t="s">
        <v>1032</v>
      </c>
      <c r="AG290" s="54" t="s">
        <v>1032</v>
      </c>
      <c r="AH290" s="54">
        <v>0.45454545454545453</v>
      </c>
      <c r="AI290" s="54">
        <v>64.090909090909093</v>
      </c>
      <c r="AJ290" s="54">
        <v>30.90909090909091</v>
      </c>
      <c r="AK290" s="1">
        <v>4.5454545454545459</v>
      </c>
      <c r="AL290" s="1" t="s">
        <v>1032</v>
      </c>
      <c r="AM290" s="1" t="s">
        <v>1032</v>
      </c>
      <c r="AN290" s="1" t="s">
        <v>1032</v>
      </c>
      <c r="AO290" s="1" t="s">
        <v>1032</v>
      </c>
      <c r="AP290" s="1" t="s">
        <v>1032</v>
      </c>
      <c r="AQ290" s="1" t="s">
        <v>1032</v>
      </c>
      <c r="AR290" s="1" t="s">
        <v>1032</v>
      </c>
      <c r="AS290" s="1" t="s">
        <v>1032</v>
      </c>
      <c r="AT290" s="1">
        <v>0.45454545454545453</v>
      </c>
      <c r="AU290" s="1">
        <v>64.090909090909093</v>
      </c>
      <c r="AV290" s="1">
        <v>30.90909090909091</v>
      </c>
      <c r="AW290" s="142" t="str">
        <f t="shared" si="8"/>
        <v/>
      </c>
      <c r="AX290" s="142" t="str">
        <f t="shared" si="9"/>
        <v/>
      </c>
    </row>
    <row r="291" spans="3:50">
      <c r="C291" s="1" t="s">
        <v>1315</v>
      </c>
      <c r="D291" s="1" t="s">
        <v>1316</v>
      </c>
      <c r="E291" s="1">
        <v>314</v>
      </c>
      <c r="F291" s="1">
        <v>3865</v>
      </c>
      <c r="G291" s="1">
        <v>3865</v>
      </c>
      <c r="H291" s="1">
        <v>600</v>
      </c>
      <c r="I291" s="53">
        <v>2319</v>
      </c>
      <c r="J291" s="1">
        <v>100</v>
      </c>
      <c r="L291" s="53">
        <v>2319</v>
      </c>
      <c r="V291" s="53">
        <v>0</v>
      </c>
      <c r="W291" s="53">
        <v>10</v>
      </c>
      <c r="X291" s="53">
        <v>90</v>
      </c>
      <c r="Y291" s="53">
        <v>0</v>
      </c>
      <c r="AH291" s="54">
        <v>0</v>
      </c>
      <c r="AI291" s="54">
        <v>10</v>
      </c>
      <c r="AJ291" s="54">
        <v>90</v>
      </c>
      <c r="AK291" s="1">
        <v>0</v>
      </c>
      <c r="AT291" s="1">
        <v>0</v>
      </c>
      <c r="AU291" s="1">
        <v>10</v>
      </c>
      <c r="AV291" s="1">
        <v>90</v>
      </c>
      <c r="AW291" s="142" t="str">
        <f t="shared" si="8"/>
        <v/>
      </c>
      <c r="AX291" s="142" t="str">
        <f t="shared" si="9"/>
        <v/>
      </c>
    </row>
    <row r="292" spans="3:50">
      <c r="C292" s="1" t="s">
        <v>1315</v>
      </c>
      <c r="D292" s="1" t="s">
        <v>1317</v>
      </c>
      <c r="E292" s="1">
        <v>213</v>
      </c>
      <c r="F292" s="1">
        <v>1580.75</v>
      </c>
      <c r="G292" s="1">
        <v>1580</v>
      </c>
      <c r="H292" s="1">
        <v>450</v>
      </c>
      <c r="I292" s="53">
        <v>711</v>
      </c>
      <c r="J292" s="1">
        <v>100</v>
      </c>
      <c r="L292" s="53">
        <v>711</v>
      </c>
      <c r="V292" s="53">
        <v>0</v>
      </c>
      <c r="W292" s="53">
        <v>70</v>
      </c>
      <c r="X292" s="53">
        <v>30</v>
      </c>
      <c r="Y292" s="53">
        <v>0</v>
      </c>
      <c r="AH292" s="54">
        <v>0</v>
      </c>
      <c r="AI292" s="54">
        <v>70</v>
      </c>
      <c r="AJ292" s="54">
        <v>30</v>
      </c>
      <c r="AK292" s="1">
        <v>0</v>
      </c>
      <c r="AT292" s="1">
        <v>0</v>
      </c>
      <c r="AU292" s="1">
        <v>70</v>
      </c>
      <c r="AV292" s="1">
        <v>30</v>
      </c>
      <c r="AW292" s="142" t="str">
        <f t="shared" si="8"/>
        <v/>
      </c>
      <c r="AX292" s="142" t="str">
        <f t="shared" si="9"/>
        <v/>
      </c>
    </row>
    <row r="293" spans="3:50">
      <c r="C293" s="1" t="s">
        <v>1315</v>
      </c>
      <c r="D293" s="1" t="s">
        <v>1318</v>
      </c>
      <c r="E293" s="1">
        <v>196</v>
      </c>
      <c r="F293" s="1">
        <v>2110</v>
      </c>
      <c r="G293" s="1">
        <v>2110</v>
      </c>
      <c r="H293" s="1">
        <v>600</v>
      </c>
      <c r="I293" s="53">
        <v>1266</v>
      </c>
      <c r="J293" s="1">
        <v>100</v>
      </c>
      <c r="L293" s="53">
        <v>1266</v>
      </c>
      <c r="V293" s="53">
        <v>5</v>
      </c>
      <c r="W293" s="53">
        <v>75</v>
      </c>
      <c r="X293" s="53">
        <v>20</v>
      </c>
      <c r="Y293" s="53">
        <v>0</v>
      </c>
      <c r="AH293" s="54">
        <v>5</v>
      </c>
      <c r="AI293" s="54">
        <v>75</v>
      </c>
      <c r="AJ293" s="54">
        <v>20</v>
      </c>
      <c r="AK293" s="1">
        <v>0</v>
      </c>
      <c r="AT293" s="1">
        <v>5</v>
      </c>
      <c r="AU293" s="1">
        <v>75</v>
      </c>
      <c r="AV293" s="1">
        <v>20</v>
      </c>
      <c r="AW293" s="142" t="str">
        <f t="shared" si="8"/>
        <v/>
      </c>
      <c r="AX293" s="142" t="str">
        <f t="shared" si="9"/>
        <v/>
      </c>
    </row>
    <row r="294" spans="3:50">
      <c r="C294" s="1" t="s">
        <v>1315</v>
      </c>
      <c r="D294" s="1" t="s">
        <v>1319</v>
      </c>
      <c r="E294" s="1">
        <v>705</v>
      </c>
      <c r="F294" s="1">
        <v>8528.7999999999993</v>
      </c>
      <c r="G294" s="1">
        <v>8520</v>
      </c>
      <c r="H294" s="1">
        <v>400</v>
      </c>
      <c r="I294" s="53">
        <v>3408</v>
      </c>
      <c r="J294" s="1">
        <v>100</v>
      </c>
      <c r="L294" s="53">
        <v>3408</v>
      </c>
      <c r="V294" s="53">
        <v>0</v>
      </c>
      <c r="W294" s="53">
        <v>50</v>
      </c>
      <c r="X294" s="53">
        <v>30</v>
      </c>
      <c r="Y294" s="53">
        <v>20</v>
      </c>
      <c r="AH294" s="54">
        <v>0</v>
      </c>
      <c r="AI294" s="54">
        <v>50</v>
      </c>
      <c r="AJ294" s="54">
        <v>30</v>
      </c>
      <c r="AK294" s="1">
        <v>20</v>
      </c>
      <c r="AT294" s="1">
        <v>0</v>
      </c>
      <c r="AU294" s="1">
        <v>50</v>
      </c>
      <c r="AV294" s="1">
        <v>30</v>
      </c>
      <c r="AW294" s="142" t="str">
        <f t="shared" si="8"/>
        <v/>
      </c>
      <c r="AX294" s="142" t="str">
        <f t="shared" si="9"/>
        <v/>
      </c>
    </row>
    <row r="295" spans="3:50">
      <c r="C295" s="1" t="s">
        <v>1315</v>
      </c>
      <c r="D295" s="1" t="s">
        <v>1320</v>
      </c>
      <c r="E295" s="1">
        <v>391</v>
      </c>
      <c r="F295" s="1">
        <v>3869</v>
      </c>
      <c r="G295" s="1">
        <v>3869</v>
      </c>
      <c r="H295" s="1">
        <v>650</v>
      </c>
      <c r="I295" s="53">
        <v>2515</v>
      </c>
      <c r="J295" s="1">
        <v>100</v>
      </c>
      <c r="L295" s="53">
        <v>2515</v>
      </c>
      <c r="V295" s="53">
        <v>0</v>
      </c>
      <c r="W295" s="53">
        <v>80</v>
      </c>
      <c r="X295" s="53">
        <v>20</v>
      </c>
      <c r="Y295" s="53">
        <v>0</v>
      </c>
      <c r="AH295" s="54">
        <v>0</v>
      </c>
      <c r="AI295" s="54">
        <v>80</v>
      </c>
      <c r="AJ295" s="54">
        <v>20</v>
      </c>
      <c r="AK295" s="1">
        <v>0</v>
      </c>
      <c r="AT295" s="1">
        <v>0</v>
      </c>
      <c r="AU295" s="1">
        <v>80</v>
      </c>
      <c r="AV295" s="1">
        <v>20</v>
      </c>
      <c r="AW295" s="142" t="str">
        <f t="shared" si="8"/>
        <v/>
      </c>
      <c r="AX295" s="142" t="str">
        <f t="shared" si="9"/>
        <v/>
      </c>
    </row>
    <row r="296" spans="3:50">
      <c r="C296" s="1" t="s">
        <v>1315</v>
      </c>
      <c r="D296" s="1" t="s">
        <v>1321</v>
      </c>
      <c r="E296" s="1">
        <v>628</v>
      </c>
      <c r="F296" s="1">
        <v>6711</v>
      </c>
      <c r="G296" s="1">
        <v>6711</v>
      </c>
      <c r="H296" s="1">
        <v>700</v>
      </c>
      <c r="I296" s="53">
        <v>4698</v>
      </c>
      <c r="J296" s="1">
        <v>100</v>
      </c>
      <c r="L296" s="53">
        <v>4698</v>
      </c>
      <c r="V296" s="53">
        <v>0</v>
      </c>
      <c r="W296" s="53">
        <v>80</v>
      </c>
      <c r="X296" s="53">
        <v>20</v>
      </c>
      <c r="Y296" s="53">
        <v>0</v>
      </c>
      <c r="AH296" s="54">
        <v>0</v>
      </c>
      <c r="AI296" s="54">
        <v>80</v>
      </c>
      <c r="AJ296" s="54">
        <v>20</v>
      </c>
      <c r="AK296" s="1">
        <v>0</v>
      </c>
      <c r="AT296" s="1">
        <v>0</v>
      </c>
      <c r="AU296" s="1">
        <v>80</v>
      </c>
      <c r="AV296" s="1">
        <v>20</v>
      </c>
      <c r="AW296" s="142" t="str">
        <f t="shared" si="8"/>
        <v/>
      </c>
      <c r="AX296" s="142" t="str">
        <f t="shared" si="9"/>
        <v/>
      </c>
    </row>
    <row r="297" spans="3:50">
      <c r="C297" s="1" t="s">
        <v>1315</v>
      </c>
      <c r="D297" s="1" t="s">
        <v>1322</v>
      </c>
      <c r="E297" s="1">
        <v>895</v>
      </c>
      <c r="F297" s="1">
        <v>10869</v>
      </c>
      <c r="G297" s="1">
        <v>10869</v>
      </c>
      <c r="H297" s="1">
        <v>450</v>
      </c>
      <c r="I297" s="53">
        <v>4891</v>
      </c>
      <c r="J297" s="1">
        <v>100</v>
      </c>
      <c r="L297" s="53">
        <v>4891</v>
      </c>
      <c r="V297" s="53">
        <v>0</v>
      </c>
      <c r="W297" s="53">
        <v>80</v>
      </c>
      <c r="X297" s="53">
        <v>20</v>
      </c>
      <c r="Y297" s="53">
        <v>0</v>
      </c>
      <c r="AH297" s="54">
        <v>0</v>
      </c>
      <c r="AI297" s="54">
        <v>80</v>
      </c>
      <c r="AJ297" s="54">
        <v>20</v>
      </c>
      <c r="AK297" s="1">
        <v>0</v>
      </c>
      <c r="AT297" s="1">
        <v>0</v>
      </c>
      <c r="AU297" s="1">
        <v>80</v>
      </c>
      <c r="AV297" s="1">
        <v>20</v>
      </c>
      <c r="AW297" s="142" t="str">
        <f t="shared" si="8"/>
        <v/>
      </c>
      <c r="AX297" s="142" t="str">
        <f t="shared" si="9"/>
        <v/>
      </c>
    </row>
    <row r="298" spans="3:50">
      <c r="C298" s="1" t="s">
        <v>1315</v>
      </c>
      <c r="D298" s="1" t="s">
        <v>1323</v>
      </c>
      <c r="E298" s="1">
        <v>450</v>
      </c>
      <c r="F298" s="1">
        <v>4800</v>
      </c>
      <c r="G298" s="1">
        <v>4800</v>
      </c>
      <c r="H298" s="1">
        <v>420</v>
      </c>
      <c r="I298" s="53">
        <v>2016</v>
      </c>
      <c r="J298" s="1">
        <v>100</v>
      </c>
      <c r="L298" s="53">
        <v>2016</v>
      </c>
      <c r="V298" s="53">
        <v>0</v>
      </c>
      <c r="W298" s="53">
        <v>70</v>
      </c>
      <c r="X298" s="53">
        <v>25</v>
      </c>
      <c r="Y298" s="53">
        <v>5</v>
      </c>
      <c r="AH298" s="54">
        <v>0</v>
      </c>
      <c r="AI298" s="54">
        <v>70</v>
      </c>
      <c r="AJ298" s="54">
        <v>25</v>
      </c>
      <c r="AK298" s="1">
        <v>5</v>
      </c>
      <c r="AT298" s="1">
        <v>0</v>
      </c>
      <c r="AU298" s="1">
        <v>70</v>
      </c>
      <c r="AV298" s="1">
        <v>25</v>
      </c>
      <c r="AW298" s="142" t="str">
        <f t="shared" si="8"/>
        <v/>
      </c>
      <c r="AX298" s="142" t="str">
        <f t="shared" si="9"/>
        <v/>
      </c>
    </row>
    <row r="299" spans="3:50">
      <c r="C299" s="1" t="s">
        <v>1315</v>
      </c>
      <c r="D299" s="1" t="s">
        <v>1315</v>
      </c>
      <c r="E299" s="1">
        <v>588</v>
      </c>
      <c r="F299" s="1">
        <v>7207.25</v>
      </c>
      <c r="G299" s="1">
        <v>3893.75</v>
      </c>
      <c r="H299" s="1">
        <v>400</v>
      </c>
      <c r="I299" s="53">
        <v>1557.5</v>
      </c>
      <c r="J299" s="1">
        <v>100</v>
      </c>
      <c r="L299" s="53">
        <v>2880</v>
      </c>
      <c r="V299" s="53">
        <v>0</v>
      </c>
      <c r="W299" s="53">
        <v>70</v>
      </c>
      <c r="X299" s="53">
        <v>30</v>
      </c>
      <c r="Y299" s="53">
        <v>0</v>
      </c>
      <c r="AH299" s="54">
        <v>0</v>
      </c>
      <c r="AI299" s="54">
        <v>70</v>
      </c>
      <c r="AJ299" s="54">
        <v>30</v>
      </c>
      <c r="AK299" s="1">
        <v>0</v>
      </c>
      <c r="AT299" s="1">
        <v>0</v>
      </c>
      <c r="AU299" s="1">
        <v>70</v>
      </c>
      <c r="AV299" s="1">
        <v>30</v>
      </c>
      <c r="AW299" s="142" t="str">
        <f t="shared" si="8"/>
        <v/>
      </c>
      <c r="AX299" s="142" t="str">
        <f t="shared" si="9"/>
        <v/>
      </c>
    </row>
    <row r="300" spans="3:50">
      <c r="C300" s="1" t="s">
        <v>1315</v>
      </c>
      <c r="D300" s="1" t="s">
        <v>1324</v>
      </c>
      <c r="E300" s="1">
        <v>1180</v>
      </c>
      <c r="F300" s="1">
        <v>13000</v>
      </c>
      <c r="G300" s="1">
        <v>13000</v>
      </c>
      <c r="H300" s="1">
        <v>420</v>
      </c>
      <c r="I300" s="53">
        <v>5460</v>
      </c>
      <c r="J300" s="1">
        <v>100</v>
      </c>
      <c r="L300" s="53">
        <v>5460</v>
      </c>
      <c r="V300" s="53">
        <v>0</v>
      </c>
      <c r="W300" s="53">
        <v>70</v>
      </c>
      <c r="X300" s="53">
        <v>25</v>
      </c>
      <c r="Y300" s="53">
        <v>5</v>
      </c>
      <c r="AH300" s="54">
        <v>0</v>
      </c>
      <c r="AI300" s="54">
        <v>70</v>
      </c>
      <c r="AJ300" s="54">
        <v>25</v>
      </c>
      <c r="AK300" s="1">
        <v>5</v>
      </c>
      <c r="AT300" s="1">
        <v>0</v>
      </c>
      <c r="AU300" s="1">
        <v>70</v>
      </c>
      <c r="AV300" s="1">
        <v>25</v>
      </c>
      <c r="AW300" s="142" t="str">
        <f t="shared" si="8"/>
        <v/>
      </c>
      <c r="AX300" s="142" t="str">
        <f t="shared" si="9"/>
        <v/>
      </c>
    </row>
    <row r="301" spans="3:50">
      <c r="C301" s="1" t="s">
        <v>1315</v>
      </c>
      <c r="D301" s="1" t="s">
        <v>1325</v>
      </c>
      <c r="E301" s="1">
        <v>1051</v>
      </c>
      <c r="F301" s="1">
        <v>14025.42</v>
      </c>
      <c r="G301" s="1">
        <v>14000</v>
      </c>
      <c r="H301" s="1">
        <v>400</v>
      </c>
      <c r="I301" s="53">
        <v>5600</v>
      </c>
      <c r="J301" s="1">
        <v>100</v>
      </c>
      <c r="L301" s="53">
        <v>5600</v>
      </c>
      <c r="V301" s="53">
        <v>0</v>
      </c>
      <c r="W301" s="53">
        <v>50</v>
      </c>
      <c r="X301" s="53">
        <v>30</v>
      </c>
      <c r="Y301" s="53">
        <v>20</v>
      </c>
      <c r="AH301" s="54">
        <v>0</v>
      </c>
      <c r="AI301" s="54">
        <v>50</v>
      </c>
      <c r="AJ301" s="54">
        <v>30</v>
      </c>
      <c r="AK301" s="1">
        <v>20</v>
      </c>
      <c r="AT301" s="1">
        <v>0</v>
      </c>
      <c r="AU301" s="1">
        <v>50</v>
      </c>
      <c r="AV301" s="1">
        <v>30</v>
      </c>
      <c r="AW301" s="142" t="str">
        <f t="shared" si="8"/>
        <v/>
      </c>
      <c r="AX301" s="142" t="str">
        <f t="shared" si="9"/>
        <v/>
      </c>
    </row>
    <row r="302" spans="3:50">
      <c r="C302" s="1" t="s">
        <v>1326</v>
      </c>
      <c r="E302" s="1">
        <v>2810</v>
      </c>
      <c r="F302" s="1">
        <v>38128</v>
      </c>
      <c r="G302" s="1">
        <v>38128</v>
      </c>
      <c r="H302" s="1">
        <v>500</v>
      </c>
      <c r="I302" s="53">
        <v>19071</v>
      </c>
      <c r="J302" s="1">
        <v>100</v>
      </c>
      <c r="K302" s="1">
        <v>0</v>
      </c>
      <c r="L302" s="53">
        <v>19071</v>
      </c>
      <c r="M302" s="53" t="s">
        <v>1032</v>
      </c>
      <c r="N302" s="53" t="s">
        <v>1032</v>
      </c>
      <c r="O302" s="53" t="s">
        <v>1032</v>
      </c>
      <c r="P302" s="53" t="s">
        <v>1032</v>
      </c>
      <c r="Q302" s="53" t="s">
        <v>1032</v>
      </c>
      <c r="R302" s="53" t="s">
        <v>1032</v>
      </c>
      <c r="S302" s="53" t="s">
        <v>1032</v>
      </c>
      <c r="T302" s="53" t="s">
        <v>1032</v>
      </c>
      <c r="U302" s="53" t="s">
        <v>1032</v>
      </c>
      <c r="V302" s="53">
        <v>0</v>
      </c>
      <c r="W302" s="53">
        <v>80</v>
      </c>
      <c r="X302" s="53">
        <v>20</v>
      </c>
      <c r="Y302" s="53">
        <v>0</v>
      </c>
      <c r="Z302" s="53" t="s">
        <v>1032</v>
      </c>
      <c r="AA302" s="53" t="s">
        <v>1032</v>
      </c>
      <c r="AB302" s="53" t="s">
        <v>1032</v>
      </c>
      <c r="AC302" s="54" t="s">
        <v>1032</v>
      </c>
      <c r="AD302" s="54" t="s">
        <v>1032</v>
      </c>
      <c r="AE302" s="54" t="s">
        <v>1032</v>
      </c>
      <c r="AF302" s="54" t="s">
        <v>1032</v>
      </c>
      <c r="AG302" s="54" t="s">
        <v>1032</v>
      </c>
      <c r="AH302" s="54">
        <v>0</v>
      </c>
      <c r="AI302" s="54">
        <v>80</v>
      </c>
      <c r="AJ302" s="54">
        <v>20</v>
      </c>
      <c r="AK302" s="1">
        <v>0</v>
      </c>
      <c r="AL302" s="1" t="s">
        <v>1032</v>
      </c>
      <c r="AM302" s="1" t="s">
        <v>1032</v>
      </c>
      <c r="AN302" s="1" t="s">
        <v>1032</v>
      </c>
      <c r="AO302" s="1" t="s">
        <v>1032</v>
      </c>
      <c r="AP302" s="1" t="s">
        <v>1032</v>
      </c>
      <c r="AQ302" s="1" t="s">
        <v>1032</v>
      </c>
      <c r="AR302" s="1" t="s">
        <v>1032</v>
      </c>
      <c r="AS302" s="1" t="s">
        <v>1032</v>
      </c>
      <c r="AT302" s="1">
        <v>0</v>
      </c>
      <c r="AU302" s="1">
        <v>80</v>
      </c>
      <c r="AV302" s="1">
        <v>20</v>
      </c>
      <c r="AW302" s="142" t="str">
        <f t="shared" si="8"/>
        <v/>
      </c>
      <c r="AX302" s="142" t="str">
        <f t="shared" si="9"/>
        <v/>
      </c>
    </row>
    <row r="303" spans="3:50">
      <c r="C303" s="1" t="s">
        <v>1327</v>
      </c>
      <c r="D303" s="1" t="s">
        <v>1328</v>
      </c>
      <c r="E303" s="1">
        <v>184</v>
      </c>
      <c r="F303" s="1">
        <v>9649</v>
      </c>
      <c r="G303" s="1">
        <v>9649</v>
      </c>
      <c r="H303" s="1">
        <v>500</v>
      </c>
      <c r="I303" s="53">
        <v>4825</v>
      </c>
      <c r="J303" s="1">
        <v>100</v>
      </c>
      <c r="L303" s="53">
        <v>4825</v>
      </c>
      <c r="V303" s="53">
        <v>0</v>
      </c>
      <c r="W303" s="53">
        <v>80</v>
      </c>
      <c r="X303" s="53">
        <v>20</v>
      </c>
      <c r="Y303" s="53">
        <v>0</v>
      </c>
      <c r="AH303" s="54">
        <v>0</v>
      </c>
      <c r="AI303" s="54">
        <v>80</v>
      </c>
      <c r="AJ303" s="54">
        <v>20</v>
      </c>
      <c r="AK303" s="1">
        <v>0</v>
      </c>
      <c r="AT303" s="1">
        <v>0</v>
      </c>
      <c r="AU303" s="1">
        <v>80</v>
      </c>
      <c r="AV303" s="1">
        <v>20</v>
      </c>
      <c r="AW303" s="142" t="str">
        <f t="shared" si="8"/>
        <v/>
      </c>
      <c r="AX303" s="142" t="str">
        <f t="shared" si="9"/>
        <v/>
      </c>
    </row>
    <row r="304" spans="3:50">
      <c r="C304" s="1" t="s">
        <v>1327</v>
      </c>
      <c r="D304" s="1" t="s">
        <v>1329</v>
      </c>
      <c r="E304" s="1">
        <v>1174</v>
      </c>
      <c r="F304" s="1">
        <v>7894</v>
      </c>
      <c r="G304" s="1">
        <v>7894</v>
      </c>
      <c r="H304" s="1">
        <v>500</v>
      </c>
      <c r="I304" s="53">
        <v>3947</v>
      </c>
      <c r="J304" s="1">
        <v>100</v>
      </c>
      <c r="L304" s="53">
        <v>3947</v>
      </c>
      <c r="V304" s="53">
        <v>0</v>
      </c>
      <c r="W304" s="53">
        <v>80</v>
      </c>
      <c r="X304" s="53">
        <v>20</v>
      </c>
      <c r="Y304" s="53">
        <v>0</v>
      </c>
      <c r="AH304" s="54">
        <v>0</v>
      </c>
      <c r="AI304" s="54">
        <v>80</v>
      </c>
      <c r="AJ304" s="54">
        <v>20</v>
      </c>
      <c r="AK304" s="1">
        <v>0</v>
      </c>
      <c r="AT304" s="1">
        <v>0</v>
      </c>
      <c r="AU304" s="1">
        <v>80</v>
      </c>
      <c r="AV304" s="1">
        <v>20</v>
      </c>
      <c r="AW304" s="142" t="str">
        <f t="shared" si="8"/>
        <v/>
      </c>
      <c r="AX304" s="142" t="str">
        <f t="shared" si="9"/>
        <v/>
      </c>
    </row>
    <row r="305" spans="3:50">
      <c r="C305" s="1" t="s">
        <v>1327</v>
      </c>
      <c r="D305" s="1" t="s">
        <v>1330</v>
      </c>
      <c r="E305" s="1">
        <v>437</v>
      </c>
      <c r="F305" s="1">
        <v>1656</v>
      </c>
      <c r="G305" s="1">
        <v>1656</v>
      </c>
      <c r="H305" s="1">
        <v>500</v>
      </c>
      <c r="I305" s="53">
        <v>828</v>
      </c>
      <c r="J305" s="1">
        <v>100</v>
      </c>
      <c r="L305" s="53">
        <v>828</v>
      </c>
      <c r="V305" s="53">
        <v>0</v>
      </c>
      <c r="W305" s="53">
        <v>80</v>
      </c>
      <c r="X305" s="53">
        <v>20</v>
      </c>
      <c r="Y305" s="53">
        <v>0</v>
      </c>
      <c r="AH305" s="54">
        <v>0</v>
      </c>
      <c r="AI305" s="54">
        <v>80</v>
      </c>
      <c r="AJ305" s="54">
        <v>20</v>
      </c>
      <c r="AK305" s="1">
        <v>0</v>
      </c>
      <c r="AT305" s="1">
        <v>0</v>
      </c>
      <c r="AU305" s="1">
        <v>80</v>
      </c>
      <c r="AV305" s="1">
        <v>20</v>
      </c>
      <c r="AW305" s="142" t="str">
        <f t="shared" si="8"/>
        <v/>
      </c>
      <c r="AX305" s="142" t="str">
        <f t="shared" si="9"/>
        <v/>
      </c>
    </row>
    <row r="306" spans="3:50">
      <c r="C306" s="1" t="s">
        <v>1327</v>
      </c>
      <c r="D306" s="1" t="s">
        <v>1331</v>
      </c>
      <c r="E306" s="1">
        <v>289</v>
      </c>
      <c r="F306" s="1">
        <v>12285</v>
      </c>
      <c r="G306" s="1">
        <v>12285</v>
      </c>
      <c r="H306" s="1">
        <v>500</v>
      </c>
      <c r="I306" s="53">
        <v>6143</v>
      </c>
      <c r="J306" s="1">
        <v>100</v>
      </c>
      <c r="L306" s="53">
        <v>6143</v>
      </c>
      <c r="V306" s="53">
        <v>0</v>
      </c>
      <c r="W306" s="53">
        <v>80</v>
      </c>
      <c r="X306" s="53">
        <v>20</v>
      </c>
      <c r="Y306" s="53">
        <v>0</v>
      </c>
      <c r="AH306" s="54">
        <v>0</v>
      </c>
      <c r="AI306" s="54">
        <v>80</v>
      </c>
      <c r="AJ306" s="54">
        <v>20</v>
      </c>
      <c r="AK306" s="1">
        <v>0</v>
      </c>
      <c r="AT306" s="1">
        <v>0</v>
      </c>
      <c r="AU306" s="1">
        <v>80</v>
      </c>
      <c r="AV306" s="1">
        <v>20</v>
      </c>
      <c r="AW306" s="142" t="str">
        <f t="shared" si="8"/>
        <v/>
      </c>
      <c r="AX306" s="142" t="str">
        <f t="shared" si="9"/>
        <v/>
      </c>
    </row>
    <row r="307" spans="3:50">
      <c r="C307" s="1" t="s">
        <v>1327</v>
      </c>
      <c r="D307" s="1" t="s">
        <v>1332</v>
      </c>
      <c r="E307" s="1">
        <v>437</v>
      </c>
      <c r="F307" s="1">
        <v>4079</v>
      </c>
      <c r="G307" s="1">
        <v>4079</v>
      </c>
      <c r="H307" s="1">
        <v>500</v>
      </c>
      <c r="I307" s="53">
        <v>2045</v>
      </c>
      <c r="J307" s="1">
        <v>100</v>
      </c>
      <c r="L307" s="53">
        <v>2045</v>
      </c>
      <c r="V307" s="53">
        <v>0</v>
      </c>
      <c r="W307" s="53">
        <v>80</v>
      </c>
      <c r="X307" s="53">
        <v>20</v>
      </c>
      <c r="Y307" s="53">
        <v>0</v>
      </c>
      <c r="AH307" s="54">
        <v>0</v>
      </c>
      <c r="AI307" s="54">
        <v>80</v>
      </c>
      <c r="AJ307" s="54">
        <v>20</v>
      </c>
      <c r="AK307" s="1">
        <v>0</v>
      </c>
      <c r="AT307" s="1">
        <v>0</v>
      </c>
      <c r="AU307" s="1">
        <v>80</v>
      </c>
      <c r="AV307" s="1">
        <v>20</v>
      </c>
      <c r="AW307" s="142" t="str">
        <f t="shared" si="8"/>
        <v/>
      </c>
      <c r="AX307" s="142" t="str">
        <f t="shared" si="9"/>
        <v/>
      </c>
    </row>
    <row r="308" spans="3:50">
      <c r="C308" s="1" t="s">
        <v>1327</v>
      </c>
      <c r="D308" s="1" t="s">
        <v>1327</v>
      </c>
      <c r="E308" s="1">
        <v>289</v>
      </c>
      <c r="F308" s="1">
        <v>2565</v>
      </c>
      <c r="G308" s="1">
        <v>2565</v>
      </c>
      <c r="H308" s="1">
        <v>500</v>
      </c>
      <c r="I308" s="53">
        <v>1283</v>
      </c>
      <c r="J308" s="1">
        <v>100</v>
      </c>
      <c r="L308" s="53">
        <v>1283</v>
      </c>
      <c r="V308" s="53">
        <v>0</v>
      </c>
      <c r="W308" s="53">
        <v>80</v>
      </c>
      <c r="X308" s="53">
        <v>20</v>
      </c>
      <c r="Y308" s="53">
        <v>0</v>
      </c>
      <c r="AH308" s="54">
        <v>0</v>
      </c>
      <c r="AI308" s="54">
        <v>80</v>
      </c>
      <c r="AJ308" s="54">
        <v>20</v>
      </c>
      <c r="AK308" s="1">
        <v>0</v>
      </c>
      <c r="AT308" s="1">
        <v>0</v>
      </c>
      <c r="AU308" s="1">
        <v>80</v>
      </c>
      <c r="AV308" s="1">
        <v>20</v>
      </c>
      <c r="AW308" s="142" t="str">
        <f t="shared" si="8"/>
        <v/>
      </c>
      <c r="AX308" s="142" t="str">
        <f t="shared" si="9"/>
        <v/>
      </c>
    </row>
    <row r="309" spans="3:50">
      <c r="C309" s="1" t="s">
        <v>1333</v>
      </c>
      <c r="E309" s="1">
        <v>5592</v>
      </c>
      <c r="F309" s="1">
        <v>64936.840000000004</v>
      </c>
      <c r="G309" s="1">
        <v>64930.840000000004</v>
      </c>
      <c r="H309" s="1">
        <v>413</v>
      </c>
      <c r="I309" s="53">
        <v>26818</v>
      </c>
      <c r="J309" s="1">
        <v>100</v>
      </c>
      <c r="K309" s="1">
        <v>0</v>
      </c>
      <c r="L309" s="53">
        <v>26818</v>
      </c>
      <c r="M309" s="53" t="s">
        <v>1032</v>
      </c>
      <c r="N309" s="53" t="s">
        <v>1032</v>
      </c>
      <c r="O309" s="53" t="s">
        <v>1032</v>
      </c>
      <c r="P309" s="53" t="s">
        <v>1032</v>
      </c>
      <c r="Q309" s="53" t="s">
        <v>1032</v>
      </c>
      <c r="R309" s="53" t="s">
        <v>1032</v>
      </c>
      <c r="S309" s="53" t="s">
        <v>1032</v>
      </c>
      <c r="T309" s="53" t="s">
        <v>1032</v>
      </c>
      <c r="U309" s="53" t="s">
        <v>1032</v>
      </c>
      <c r="V309" s="53">
        <v>0</v>
      </c>
      <c r="W309" s="53">
        <v>80</v>
      </c>
      <c r="X309" s="53">
        <v>20</v>
      </c>
      <c r="Y309" s="53">
        <v>0</v>
      </c>
      <c r="Z309" s="53" t="s">
        <v>1032</v>
      </c>
      <c r="AA309" s="53" t="s">
        <v>1032</v>
      </c>
      <c r="AB309" s="53" t="s">
        <v>1032</v>
      </c>
      <c r="AC309" s="54" t="s">
        <v>1032</v>
      </c>
      <c r="AD309" s="54" t="s">
        <v>1032</v>
      </c>
      <c r="AE309" s="54" t="s">
        <v>1032</v>
      </c>
      <c r="AF309" s="54" t="s">
        <v>1032</v>
      </c>
      <c r="AG309" s="54" t="s">
        <v>1032</v>
      </c>
      <c r="AH309" s="54">
        <v>0</v>
      </c>
      <c r="AI309" s="54">
        <v>80</v>
      </c>
      <c r="AJ309" s="54">
        <v>20</v>
      </c>
      <c r="AK309" s="1">
        <v>0</v>
      </c>
      <c r="AL309" s="1" t="s">
        <v>1032</v>
      </c>
      <c r="AM309" s="1" t="s">
        <v>1032</v>
      </c>
      <c r="AN309" s="1" t="s">
        <v>1032</v>
      </c>
      <c r="AO309" s="1" t="s">
        <v>1032</v>
      </c>
      <c r="AP309" s="1" t="s">
        <v>1032</v>
      </c>
      <c r="AQ309" s="1" t="s">
        <v>1032</v>
      </c>
      <c r="AR309" s="1" t="s">
        <v>1032</v>
      </c>
      <c r="AS309" s="1" t="s">
        <v>1032</v>
      </c>
      <c r="AT309" s="1">
        <v>0</v>
      </c>
      <c r="AU309" s="1">
        <v>0</v>
      </c>
      <c r="AV309" s="1">
        <v>0</v>
      </c>
      <c r="AW309" s="142" t="str">
        <f t="shared" si="8"/>
        <v/>
      </c>
      <c r="AX309" s="142" t="str">
        <f t="shared" si="9"/>
        <v/>
      </c>
    </row>
    <row r="310" spans="3:50">
      <c r="C310" s="1" t="s">
        <v>1334</v>
      </c>
      <c r="D310" s="1" t="s">
        <v>1335</v>
      </c>
      <c r="E310" s="1">
        <v>366</v>
      </c>
      <c r="F310" s="1">
        <v>4713.62</v>
      </c>
      <c r="G310" s="1">
        <v>4713.62</v>
      </c>
      <c r="H310" s="1">
        <v>413</v>
      </c>
      <c r="I310" s="53">
        <v>1947</v>
      </c>
      <c r="J310" s="1">
        <v>100</v>
      </c>
      <c r="L310" s="53">
        <v>1947</v>
      </c>
      <c r="V310" s="53">
        <v>0</v>
      </c>
      <c r="W310" s="53">
        <v>80</v>
      </c>
      <c r="X310" s="53">
        <v>20</v>
      </c>
      <c r="Y310" s="53">
        <v>0</v>
      </c>
      <c r="AH310" s="54">
        <v>0</v>
      </c>
      <c r="AI310" s="54">
        <v>80</v>
      </c>
      <c r="AJ310" s="54">
        <v>20</v>
      </c>
      <c r="AK310" s="1">
        <v>0</v>
      </c>
      <c r="AT310" s="1">
        <v>0</v>
      </c>
      <c r="AU310" s="1">
        <v>0</v>
      </c>
      <c r="AV310" s="1">
        <v>0</v>
      </c>
      <c r="AW310" s="142" t="str">
        <f t="shared" si="8"/>
        <v/>
      </c>
      <c r="AX310" s="142" t="str">
        <f t="shared" si="9"/>
        <v/>
      </c>
    </row>
    <row r="311" spans="3:50">
      <c r="C311" s="1" t="s">
        <v>1334</v>
      </c>
      <c r="D311" s="1" t="s">
        <v>1073</v>
      </c>
      <c r="E311" s="1">
        <v>638</v>
      </c>
      <c r="F311" s="1">
        <v>7885.68</v>
      </c>
      <c r="G311" s="1">
        <v>7885.68</v>
      </c>
      <c r="H311" s="1">
        <v>413</v>
      </c>
      <c r="I311" s="53">
        <v>3257</v>
      </c>
      <c r="J311" s="1">
        <v>100</v>
      </c>
      <c r="L311" s="53">
        <v>3257</v>
      </c>
      <c r="V311" s="53">
        <v>0</v>
      </c>
      <c r="W311" s="53">
        <v>80</v>
      </c>
      <c r="X311" s="53">
        <v>20</v>
      </c>
      <c r="Y311" s="53">
        <v>0</v>
      </c>
      <c r="AH311" s="54">
        <v>0</v>
      </c>
      <c r="AI311" s="54">
        <v>80</v>
      </c>
      <c r="AJ311" s="54">
        <v>20</v>
      </c>
      <c r="AK311" s="1">
        <v>0</v>
      </c>
      <c r="AT311" s="1">
        <v>0</v>
      </c>
      <c r="AU311" s="1">
        <v>0</v>
      </c>
      <c r="AV311" s="1">
        <v>0</v>
      </c>
      <c r="AW311" s="142" t="str">
        <f t="shared" si="8"/>
        <v/>
      </c>
      <c r="AX311" s="142" t="str">
        <f t="shared" si="9"/>
        <v/>
      </c>
    </row>
    <row r="312" spans="3:50">
      <c r="C312" s="1" t="s">
        <v>1334</v>
      </c>
      <c r="D312" s="1" t="s">
        <v>1336</v>
      </c>
      <c r="E312" s="1">
        <v>784</v>
      </c>
      <c r="F312" s="1">
        <v>9372.23</v>
      </c>
      <c r="G312" s="1">
        <v>9372.23</v>
      </c>
      <c r="H312" s="1">
        <v>413</v>
      </c>
      <c r="I312" s="53">
        <v>3871</v>
      </c>
      <c r="J312" s="1">
        <v>100</v>
      </c>
      <c r="L312" s="53">
        <v>3871</v>
      </c>
      <c r="V312" s="53">
        <v>0</v>
      </c>
      <c r="W312" s="53">
        <v>80</v>
      </c>
      <c r="X312" s="53">
        <v>20</v>
      </c>
      <c r="Y312" s="53">
        <v>0</v>
      </c>
      <c r="AH312" s="54">
        <v>0</v>
      </c>
      <c r="AI312" s="54">
        <v>80</v>
      </c>
      <c r="AJ312" s="54">
        <v>20</v>
      </c>
      <c r="AK312" s="1">
        <v>0</v>
      </c>
      <c r="AT312" s="1">
        <v>0</v>
      </c>
      <c r="AU312" s="1">
        <v>0</v>
      </c>
      <c r="AV312" s="1">
        <v>0</v>
      </c>
      <c r="AW312" s="142" t="str">
        <f t="shared" si="8"/>
        <v/>
      </c>
      <c r="AX312" s="142" t="str">
        <f t="shared" si="9"/>
        <v/>
      </c>
    </row>
    <row r="313" spans="3:50">
      <c r="C313" s="1" t="s">
        <v>1334</v>
      </c>
      <c r="D313" s="1" t="s">
        <v>1337</v>
      </c>
      <c r="E313" s="1">
        <v>1518</v>
      </c>
      <c r="F313" s="1">
        <v>18563.27</v>
      </c>
      <c r="G313" s="1">
        <v>18563.27</v>
      </c>
      <c r="H313" s="1">
        <v>413</v>
      </c>
      <c r="I313" s="53">
        <v>7667</v>
      </c>
      <c r="J313" s="1">
        <v>100</v>
      </c>
      <c r="L313" s="53">
        <v>7667</v>
      </c>
      <c r="V313" s="53">
        <v>0</v>
      </c>
      <c r="W313" s="53">
        <v>80</v>
      </c>
      <c r="X313" s="53">
        <v>20</v>
      </c>
      <c r="Y313" s="53">
        <v>0</v>
      </c>
      <c r="AH313" s="54">
        <v>0</v>
      </c>
      <c r="AI313" s="54">
        <v>80</v>
      </c>
      <c r="AJ313" s="54">
        <v>20</v>
      </c>
      <c r="AK313" s="1">
        <v>0</v>
      </c>
      <c r="AT313" s="1">
        <v>0</v>
      </c>
      <c r="AU313" s="1">
        <v>0</v>
      </c>
      <c r="AV313" s="1">
        <v>0</v>
      </c>
      <c r="AW313" s="142" t="str">
        <f t="shared" si="8"/>
        <v/>
      </c>
      <c r="AX313" s="142" t="str">
        <f t="shared" si="9"/>
        <v/>
      </c>
    </row>
    <row r="314" spans="3:50">
      <c r="C314" s="1" t="s">
        <v>1334</v>
      </c>
      <c r="D314" s="1" t="s">
        <v>1325</v>
      </c>
      <c r="E314" s="1">
        <v>351</v>
      </c>
      <c r="F314" s="1">
        <v>4045.96</v>
      </c>
      <c r="G314" s="1">
        <v>4045.96</v>
      </c>
      <c r="H314" s="1">
        <v>413</v>
      </c>
      <c r="I314" s="53">
        <v>1671</v>
      </c>
      <c r="J314" s="1">
        <v>100</v>
      </c>
      <c r="L314" s="53">
        <v>1671</v>
      </c>
      <c r="V314" s="53">
        <v>0</v>
      </c>
      <c r="W314" s="53">
        <v>80</v>
      </c>
      <c r="X314" s="53">
        <v>20</v>
      </c>
      <c r="Y314" s="53">
        <v>0</v>
      </c>
      <c r="AH314" s="54">
        <v>0</v>
      </c>
      <c r="AI314" s="54">
        <v>80</v>
      </c>
      <c r="AJ314" s="54">
        <v>20</v>
      </c>
      <c r="AK314" s="1">
        <v>0</v>
      </c>
      <c r="AT314" s="1">
        <v>0</v>
      </c>
      <c r="AU314" s="1">
        <v>0</v>
      </c>
      <c r="AV314" s="1">
        <v>0</v>
      </c>
      <c r="AW314" s="142" t="str">
        <f t="shared" si="8"/>
        <v/>
      </c>
      <c r="AX314" s="142" t="str">
        <f t="shared" si="9"/>
        <v/>
      </c>
    </row>
    <row r="315" spans="3:50">
      <c r="C315" s="1" t="s">
        <v>1334</v>
      </c>
      <c r="D315" s="1" t="s">
        <v>1338</v>
      </c>
      <c r="E315" s="1">
        <v>754</v>
      </c>
      <c r="F315" s="1">
        <v>8030.39</v>
      </c>
      <c r="G315" s="1">
        <v>8030.39</v>
      </c>
      <c r="H315" s="1">
        <v>413</v>
      </c>
      <c r="I315" s="53">
        <v>3317</v>
      </c>
      <c r="J315" s="1">
        <v>100</v>
      </c>
      <c r="L315" s="53">
        <v>3317</v>
      </c>
      <c r="V315" s="53">
        <v>0</v>
      </c>
      <c r="W315" s="53">
        <v>80</v>
      </c>
      <c r="X315" s="53">
        <v>20</v>
      </c>
      <c r="Y315" s="53">
        <v>0</v>
      </c>
      <c r="AH315" s="54">
        <v>0</v>
      </c>
      <c r="AI315" s="54">
        <v>80</v>
      </c>
      <c r="AJ315" s="54">
        <v>20</v>
      </c>
      <c r="AK315" s="1">
        <v>0</v>
      </c>
      <c r="AT315" s="1">
        <v>0</v>
      </c>
      <c r="AU315" s="1">
        <v>0</v>
      </c>
      <c r="AV315" s="1">
        <v>0</v>
      </c>
      <c r="AW315" s="142" t="str">
        <f t="shared" si="8"/>
        <v/>
      </c>
      <c r="AX315" s="142" t="str">
        <f t="shared" si="9"/>
        <v/>
      </c>
    </row>
    <row r="316" spans="3:50">
      <c r="C316" s="1" t="s">
        <v>1334</v>
      </c>
      <c r="D316" s="1" t="s">
        <v>1339</v>
      </c>
      <c r="E316" s="1">
        <v>123</v>
      </c>
      <c r="F316" s="1">
        <v>1232.3</v>
      </c>
      <c r="G316" s="1">
        <v>1232.3</v>
      </c>
      <c r="H316" s="1">
        <v>413</v>
      </c>
      <c r="I316" s="53">
        <v>509</v>
      </c>
      <c r="J316" s="1">
        <v>100</v>
      </c>
      <c r="L316" s="53">
        <v>509</v>
      </c>
      <c r="V316" s="53">
        <v>0</v>
      </c>
      <c r="W316" s="53">
        <v>80</v>
      </c>
      <c r="X316" s="53">
        <v>20</v>
      </c>
      <c r="Y316" s="53">
        <v>0</v>
      </c>
      <c r="AH316" s="54">
        <v>0</v>
      </c>
      <c r="AI316" s="54">
        <v>80</v>
      </c>
      <c r="AJ316" s="54">
        <v>20</v>
      </c>
      <c r="AK316" s="1">
        <v>0</v>
      </c>
      <c r="AT316" s="1">
        <v>0</v>
      </c>
      <c r="AU316" s="1">
        <v>0</v>
      </c>
      <c r="AV316" s="1">
        <v>0</v>
      </c>
      <c r="AW316" s="142" t="str">
        <f t="shared" si="8"/>
        <v/>
      </c>
      <c r="AX316" s="142" t="str">
        <f t="shared" si="9"/>
        <v/>
      </c>
    </row>
    <row r="317" spans="3:50">
      <c r="C317" s="1" t="s">
        <v>1334</v>
      </c>
      <c r="D317" s="1" t="s">
        <v>1340</v>
      </c>
      <c r="E317" s="1">
        <v>520</v>
      </c>
      <c r="F317" s="1">
        <v>5557.54</v>
      </c>
      <c r="G317" s="1">
        <v>5551.54</v>
      </c>
      <c r="H317" s="1">
        <v>413</v>
      </c>
      <c r="I317" s="53">
        <v>2293</v>
      </c>
      <c r="J317" s="1">
        <v>100</v>
      </c>
      <c r="L317" s="53">
        <v>2293</v>
      </c>
      <c r="V317" s="53">
        <v>0</v>
      </c>
      <c r="W317" s="53">
        <v>80</v>
      </c>
      <c r="X317" s="53">
        <v>20</v>
      </c>
      <c r="Y317" s="53">
        <v>0</v>
      </c>
      <c r="AH317" s="54">
        <v>0</v>
      </c>
      <c r="AI317" s="54">
        <v>80</v>
      </c>
      <c r="AJ317" s="54">
        <v>20</v>
      </c>
      <c r="AK317" s="1">
        <v>0</v>
      </c>
      <c r="AT317" s="1">
        <v>0</v>
      </c>
      <c r="AU317" s="1">
        <v>0</v>
      </c>
      <c r="AV317" s="1">
        <v>0</v>
      </c>
      <c r="AW317" s="142" t="str">
        <f t="shared" si="8"/>
        <v/>
      </c>
      <c r="AX317" s="142" t="str">
        <f t="shared" si="9"/>
        <v/>
      </c>
    </row>
    <row r="318" spans="3:50">
      <c r="C318" s="1" t="s">
        <v>1334</v>
      </c>
      <c r="D318" s="1" t="s">
        <v>1341</v>
      </c>
      <c r="E318" s="1">
        <v>538</v>
      </c>
      <c r="F318" s="1">
        <v>5535.85</v>
      </c>
      <c r="G318" s="1">
        <v>5535.85</v>
      </c>
      <c r="H318" s="1">
        <v>413</v>
      </c>
      <c r="I318" s="53">
        <v>2286</v>
      </c>
      <c r="J318" s="1">
        <v>100</v>
      </c>
      <c r="L318" s="53">
        <v>2286</v>
      </c>
      <c r="V318" s="53">
        <v>0</v>
      </c>
      <c r="W318" s="53">
        <v>80</v>
      </c>
      <c r="X318" s="53">
        <v>20</v>
      </c>
      <c r="Y318" s="53">
        <v>0</v>
      </c>
      <c r="AH318" s="54">
        <v>0</v>
      </c>
      <c r="AI318" s="54">
        <v>80</v>
      </c>
      <c r="AJ318" s="54">
        <v>20</v>
      </c>
      <c r="AK318" s="1">
        <v>0</v>
      </c>
      <c r="AT318" s="1">
        <v>0</v>
      </c>
      <c r="AU318" s="1">
        <v>0</v>
      </c>
      <c r="AV318" s="1">
        <v>0</v>
      </c>
      <c r="AW318" s="142" t="str">
        <f t="shared" si="8"/>
        <v/>
      </c>
      <c r="AX318" s="142" t="str">
        <f t="shared" si="9"/>
        <v/>
      </c>
    </row>
    <row r="319" spans="3:50">
      <c r="C319" s="1" t="s">
        <v>1342</v>
      </c>
      <c r="E319" s="1">
        <v>11787</v>
      </c>
      <c r="F319" s="1">
        <v>166063</v>
      </c>
      <c r="G319" s="1">
        <v>166063</v>
      </c>
      <c r="H319" s="1">
        <v>368</v>
      </c>
      <c r="I319" s="53">
        <v>61089</v>
      </c>
      <c r="J319" s="1">
        <v>100</v>
      </c>
      <c r="K319" s="1">
        <v>0</v>
      </c>
      <c r="L319" s="53">
        <v>63887</v>
      </c>
      <c r="M319" s="53" t="s">
        <v>1032</v>
      </c>
      <c r="N319" s="53" t="s">
        <v>1032</v>
      </c>
      <c r="O319" s="53" t="s">
        <v>1032</v>
      </c>
      <c r="P319" s="53" t="s">
        <v>1032</v>
      </c>
      <c r="Q319" s="53" t="s">
        <v>1032</v>
      </c>
      <c r="R319" s="53" t="s">
        <v>1032</v>
      </c>
      <c r="S319" s="53" t="s">
        <v>1032</v>
      </c>
      <c r="T319" s="53" t="s">
        <v>1032</v>
      </c>
      <c r="U319" s="53" t="s">
        <v>1032</v>
      </c>
      <c r="V319" s="53">
        <v>2</v>
      </c>
      <c r="W319" s="53">
        <v>86</v>
      </c>
      <c r="X319" s="53">
        <v>12</v>
      </c>
      <c r="Y319" s="53">
        <v>0</v>
      </c>
      <c r="Z319" s="53" t="s">
        <v>1032</v>
      </c>
      <c r="AA319" s="53" t="s">
        <v>1032</v>
      </c>
      <c r="AB319" s="53" t="s">
        <v>1032</v>
      </c>
      <c r="AC319" s="54" t="s">
        <v>1032</v>
      </c>
      <c r="AD319" s="54" t="s">
        <v>1032</v>
      </c>
      <c r="AE319" s="54" t="s">
        <v>1032</v>
      </c>
      <c r="AF319" s="54" t="s">
        <v>1032</v>
      </c>
      <c r="AG319" s="54" t="s">
        <v>1032</v>
      </c>
      <c r="AH319" s="54">
        <v>1</v>
      </c>
      <c r="AI319" s="54">
        <v>86</v>
      </c>
      <c r="AJ319" s="54">
        <v>13</v>
      </c>
      <c r="AK319" s="1">
        <v>0</v>
      </c>
      <c r="AL319" s="1" t="s">
        <v>1032</v>
      </c>
      <c r="AM319" s="1" t="s">
        <v>1032</v>
      </c>
      <c r="AN319" s="1" t="s">
        <v>1032</v>
      </c>
      <c r="AO319" s="1" t="s">
        <v>1032</v>
      </c>
      <c r="AP319" s="1" t="s">
        <v>1032</v>
      </c>
      <c r="AQ319" s="1" t="s">
        <v>1032</v>
      </c>
      <c r="AR319" s="1" t="s">
        <v>1032</v>
      </c>
      <c r="AS319" s="1" t="s">
        <v>1032</v>
      </c>
      <c r="AT319" s="1">
        <v>0</v>
      </c>
      <c r="AU319" s="1">
        <v>0</v>
      </c>
      <c r="AV319" s="1">
        <v>0</v>
      </c>
      <c r="AW319" s="142" t="str">
        <f t="shared" si="8"/>
        <v/>
      </c>
      <c r="AX319" s="142" t="str">
        <f t="shared" si="9"/>
        <v/>
      </c>
    </row>
    <row r="320" spans="3:50">
      <c r="C320" s="1" t="s">
        <v>1343</v>
      </c>
      <c r="D320" s="1" t="s">
        <v>1344</v>
      </c>
      <c r="E320" s="1">
        <v>1108</v>
      </c>
      <c r="F320" s="1">
        <v>19000</v>
      </c>
      <c r="G320" s="1">
        <v>19000</v>
      </c>
      <c r="H320" s="1">
        <v>350</v>
      </c>
      <c r="I320" s="53">
        <v>6650</v>
      </c>
      <c r="J320" s="1">
        <v>100</v>
      </c>
      <c r="L320" s="53">
        <v>6650</v>
      </c>
      <c r="V320" s="53">
        <v>10</v>
      </c>
      <c r="W320" s="53">
        <v>90</v>
      </c>
      <c r="X320" s="53">
        <v>0</v>
      </c>
      <c r="Y320" s="53">
        <v>0</v>
      </c>
      <c r="AH320" s="54">
        <v>0</v>
      </c>
      <c r="AI320" s="54">
        <v>90</v>
      </c>
      <c r="AJ320" s="54">
        <v>10</v>
      </c>
      <c r="AK320" s="1">
        <v>0</v>
      </c>
      <c r="AT320" s="1">
        <v>0</v>
      </c>
      <c r="AU320" s="1">
        <v>0</v>
      </c>
      <c r="AV320" s="1">
        <v>0</v>
      </c>
      <c r="AW320" s="142" t="str">
        <f t="shared" si="8"/>
        <v/>
      </c>
      <c r="AX320" s="142" t="str">
        <f t="shared" si="9"/>
        <v/>
      </c>
    </row>
    <row r="321" spans="1:50">
      <c r="C321" s="1" t="s">
        <v>1343</v>
      </c>
      <c r="D321" s="1" t="s">
        <v>1207</v>
      </c>
      <c r="E321" s="1">
        <v>1561</v>
      </c>
      <c r="F321" s="1">
        <v>25666</v>
      </c>
      <c r="G321" s="1">
        <v>25666</v>
      </c>
      <c r="H321" s="1">
        <v>390</v>
      </c>
      <c r="I321" s="53">
        <v>10010</v>
      </c>
      <c r="J321" s="1">
        <v>100</v>
      </c>
      <c r="L321" s="53">
        <v>10000</v>
      </c>
      <c r="V321" s="53">
        <v>0</v>
      </c>
      <c r="W321" s="53">
        <v>80</v>
      </c>
      <c r="X321" s="53">
        <v>20</v>
      </c>
      <c r="Y321" s="53">
        <v>0</v>
      </c>
      <c r="AH321" s="54">
        <v>0</v>
      </c>
      <c r="AI321" s="54">
        <v>80</v>
      </c>
      <c r="AJ321" s="54">
        <v>20</v>
      </c>
      <c r="AK321" s="1">
        <v>0</v>
      </c>
      <c r="AT321" s="1">
        <v>0</v>
      </c>
      <c r="AU321" s="1">
        <v>0</v>
      </c>
      <c r="AV321" s="1">
        <v>0</v>
      </c>
      <c r="AW321" s="142" t="str">
        <f t="shared" si="8"/>
        <v/>
      </c>
      <c r="AX321" s="142" t="str">
        <f t="shared" si="9"/>
        <v/>
      </c>
    </row>
    <row r="322" spans="1:50">
      <c r="C322" s="1" t="s">
        <v>1343</v>
      </c>
      <c r="D322" s="1" t="s">
        <v>1345</v>
      </c>
      <c r="E322" s="1">
        <v>736</v>
      </c>
      <c r="F322" s="1">
        <v>9981</v>
      </c>
      <c r="G322" s="1">
        <v>9981</v>
      </c>
      <c r="H322" s="1">
        <v>400</v>
      </c>
      <c r="I322" s="53">
        <v>3992</v>
      </c>
      <c r="J322" s="1">
        <v>100</v>
      </c>
      <c r="L322" s="53">
        <v>3992</v>
      </c>
      <c r="V322" s="53">
        <v>0</v>
      </c>
      <c r="W322" s="53">
        <v>80</v>
      </c>
      <c r="X322" s="53">
        <v>20</v>
      </c>
      <c r="Y322" s="53">
        <v>0</v>
      </c>
      <c r="AH322" s="54">
        <v>0</v>
      </c>
      <c r="AI322" s="54">
        <v>80</v>
      </c>
      <c r="AJ322" s="54">
        <v>20</v>
      </c>
      <c r="AK322" s="1">
        <v>0</v>
      </c>
      <c r="AT322" s="1">
        <v>0</v>
      </c>
      <c r="AU322" s="1">
        <v>0</v>
      </c>
      <c r="AV322" s="1">
        <v>0</v>
      </c>
      <c r="AW322" s="142" t="str">
        <f t="shared" si="8"/>
        <v/>
      </c>
      <c r="AX322" s="142" t="str">
        <f t="shared" si="9"/>
        <v/>
      </c>
    </row>
    <row r="323" spans="1:50">
      <c r="C323" s="1" t="s">
        <v>1343</v>
      </c>
      <c r="D323" s="1" t="s">
        <v>1346</v>
      </c>
      <c r="E323" s="1">
        <v>390</v>
      </c>
      <c r="F323" s="1">
        <v>3888</v>
      </c>
      <c r="G323" s="1">
        <v>3888</v>
      </c>
      <c r="H323" s="1">
        <v>400</v>
      </c>
      <c r="I323" s="53">
        <v>1555</v>
      </c>
      <c r="J323" s="1">
        <v>100</v>
      </c>
      <c r="L323" s="53">
        <v>1555</v>
      </c>
      <c r="V323" s="53">
        <v>0</v>
      </c>
      <c r="W323" s="53">
        <v>80</v>
      </c>
      <c r="X323" s="53">
        <v>20</v>
      </c>
      <c r="Y323" s="53">
        <v>0</v>
      </c>
      <c r="AH323" s="54">
        <v>0</v>
      </c>
      <c r="AI323" s="54">
        <v>80</v>
      </c>
      <c r="AJ323" s="54">
        <v>20</v>
      </c>
      <c r="AK323" s="1">
        <v>0</v>
      </c>
      <c r="AT323" s="1">
        <v>0</v>
      </c>
      <c r="AU323" s="1">
        <v>0</v>
      </c>
      <c r="AV323" s="1">
        <v>0</v>
      </c>
      <c r="AW323" s="142" t="str">
        <f t="shared" si="8"/>
        <v/>
      </c>
      <c r="AX323" s="142" t="str">
        <f t="shared" si="9"/>
        <v/>
      </c>
    </row>
    <row r="324" spans="1:50">
      <c r="C324" s="1" t="s">
        <v>1343</v>
      </c>
      <c r="D324" s="1" t="s">
        <v>1347</v>
      </c>
      <c r="E324" s="1">
        <v>1461</v>
      </c>
      <c r="F324" s="1">
        <v>19476</v>
      </c>
      <c r="G324" s="1">
        <v>19476</v>
      </c>
      <c r="H324" s="1">
        <v>300</v>
      </c>
      <c r="I324" s="53">
        <v>5843</v>
      </c>
      <c r="J324" s="1">
        <v>100</v>
      </c>
      <c r="L324" s="53">
        <v>7790</v>
      </c>
      <c r="V324" s="53">
        <v>0</v>
      </c>
      <c r="W324" s="53">
        <v>80</v>
      </c>
      <c r="X324" s="53">
        <v>20</v>
      </c>
      <c r="Y324" s="53">
        <v>0</v>
      </c>
      <c r="AH324" s="54">
        <v>0</v>
      </c>
      <c r="AI324" s="54">
        <v>80</v>
      </c>
      <c r="AJ324" s="54">
        <v>20</v>
      </c>
      <c r="AK324" s="1">
        <v>0</v>
      </c>
      <c r="AT324" s="1">
        <v>0</v>
      </c>
      <c r="AU324" s="1">
        <v>0</v>
      </c>
      <c r="AV324" s="1">
        <v>0</v>
      </c>
      <c r="AW324" s="142" t="str">
        <f t="shared" si="8"/>
        <v/>
      </c>
      <c r="AX324" s="142" t="str">
        <f t="shared" si="9"/>
        <v/>
      </c>
    </row>
    <row r="325" spans="1:50">
      <c r="C325" s="1" t="s">
        <v>1343</v>
      </c>
      <c r="D325" s="1" t="s">
        <v>1348</v>
      </c>
      <c r="E325" s="1">
        <v>1615</v>
      </c>
      <c r="F325" s="1">
        <v>22811</v>
      </c>
      <c r="G325" s="1">
        <v>22811</v>
      </c>
      <c r="H325" s="1">
        <v>350</v>
      </c>
      <c r="I325" s="53">
        <v>7984</v>
      </c>
      <c r="J325" s="1">
        <v>100</v>
      </c>
      <c r="L325" s="53">
        <v>9000</v>
      </c>
      <c r="V325" s="53">
        <v>0</v>
      </c>
      <c r="W325" s="53">
        <v>90</v>
      </c>
      <c r="X325" s="53">
        <v>10</v>
      </c>
      <c r="Y325" s="53">
        <v>0</v>
      </c>
      <c r="AH325" s="54">
        <v>0</v>
      </c>
      <c r="AI325" s="54">
        <v>90</v>
      </c>
      <c r="AJ325" s="54">
        <v>10</v>
      </c>
      <c r="AK325" s="1">
        <v>0</v>
      </c>
      <c r="AT325" s="1">
        <v>0</v>
      </c>
      <c r="AU325" s="1">
        <v>0</v>
      </c>
      <c r="AV325" s="1">
        <v>0</v>
      </c>
      <c r="AW325" s="142" t="str">
        <f t="shared" si="8"/>
        <v/>
      </c>
      <c r="AX325" s="142" t="str">
        <f t="shared" si="9"/>
        <v/>
      </c>
    </row>
    <row r="326" spans="1:50">
      <c r="C326" s="1" t="s">
        <v>1343</v>
      </c>
      <c r="D326" s="1" t="s">
        <v>1349</v>
      </c>
      <c r="E326" s="1">
        <v>1755</v>
      </c>
      <c r="F326" s="1">
        <v>25398</v>
      </c>
      <c r="G326" s="1">
        <v>25398</v>
      </c>
      <c r="H326" s="1">
        <v>390</v>
      </c>
      <c r="I326" s="53">
        <v>9905</v>
      </c>
      <c r="J326" s="1">
        <v>100</v>
      </c>
      <c r="L326" s="53">
        <v>9900</v>
      </c>
      <c r="V326" s="53">
        <v>0</v>
      </c>
      <c r="W326" s="53">
        <v>90</v>
      </c>
      <c r="X326" s="53">
        <v>10</v>
      </c>
      <c r="Y326" s="53">
        <v>0</v>
      </c>
      <c r="AH326" s="54">
        <v>0</v>
      </c>
      <c r="AI326" s="54">
        <v>90</v>
      </c>
      <c r="AJ326" s="54">
        <v>10</v>
      </c>
      <c r="AK326" s="1">
        <v>0</v>
      </c>
      <c r="AT326" s="1">
        <v>0</v>
      </c>
      <c r="AU326" s="1">
        <v>0</v>
      </c>
      <c r="AV326" s="1">
        <v>0</v>
      </c>
      <c r="AW326" s="142" t="str">
        <f t="shared" si="8"/>
        <v/>
      </c>
      <c r="AX326" s="142" t="str">
        <f t="shared" si="9"/>
        <v/>
      </c>
    </row>
    <row r="327" spans="1:50">
      <c r="C327" s="1" t="s">
        <v>1343</v>
      </c>
      <c r="D327" s="1" t="s">
        <v>1350</v>
      </c>
      <c r="E327" s="1">
        <v>696</v>
      </c>
      <c r="F327" s="1">
        <v>9720</v>
      </c>
      <c r="G327" s="1">
        <v>9720</v>
      </c>
      <c r="H327" s="1">
        <v>350</v>
      </c>
      <c r="I327" s="53">
        <v>3402</v>
      </c>
      <c r="J327" s="1">
        <v>100</v>
      </c>
      <c r="L327" s="53">
        <v>3400</v>
      </c>
      <c r="V327" s="53">
        <v>10</v>
      </c>
      <c r="W327" s="53">
        <v>90</v>
      </c>
      <c r="X327" s="53">
        <v>0</v>
      </c>
      <c r="Y327" s="53">
        <v>0</v>
      </c>
      <c r="AH327" s="54">
        <v>10</v>
      </c>
      <c r="AI327" s="54">
        <v>90</v>
      </c>
      <c r="AJ327" s="54">
        <v>0</v>
      </c>
      <c r="AK327" s="1">
        <v>0</v>
      </c>
      <c r="AT327" s="1">
        <v>0</v>
      </c>
      <c r="AU327" s="1">
        <v>0</v>
      </c>
      <c r="AV327" s="1">
        <v>0</v>
      </c>
      <c r="AW327" s="142" t="str">
        <f t="shared" si="8"/>
        <v/>
      </c>
      <c r="AX327" s="142" t="str">
        <f t="shared" si="9"/>
        <v/>
      </c>
    </row>
    <row r="328" spans="1:50">
      <c r="C328" s="1" t="s">
        <v>1343</v>
      </c>
      <c r="D328" s="1" t="s">
        <v>1343</v>
      </c>
      <c r="E328" s="1">
        <v>1085</v>
      </c>
      <c r="F328" s="1">
        <v>13050</v>
      </c>
      <c r="G328" s="1">
        <v>13050</v>
      </c>
      <c r="H328" s="1">
        <v>390</v>
      </c>
      <c r="I328" s="53">
        <v>5090</v>
      </c>
      <c r="J328" s="1">
        <v>100</v>
      </c>
      <c r="L328" s="53">
        <v>5000</v>
      </c>
      <c r="V328" s="53">
        <v>0</v>
      </c>
      <c r="W328" s="53">
        <v>90</v>
      </c>
      <c r="X328" s="53">
        <v>10</v>
      </c>
      <c r="Y328" s="53">
        <v>0</v>
      </c>
      <c r="AH328" s="54">
        <v>0</v>
      </c>
      <c r="AI328" s="54">
        <v>90</v>
      </c>
      <c r="AJ328" s="54">
        <v>10</v>
      </c>
      <c r="AK328" s="1">
        <v>0</v>
      </c>
      <c r="AT328" s="1">
        <v>0</v>
      </c>
      <c r="AU328" s="1">
        <v>0</v>
      </c>
      <c r="AV328" s="1">
        <v>0</v>
      </c>
      <c r="AW328" s="142" t="str">
        <f t="shared" ref="AW328:AW391" si="10">IF(SUM($E328:$AV328)&lt;&gt;0,IFERROR(IFERROR(INDEX(pname,MATCH($B328,pid_fao,0),1),INDEX(pname,MATCH($B328,pid_th,0),1)),""),"")</f>
        <v/>
      </c>
      <c r="AX328" s="142" t="str">
        <f t="shared" ref="AX328:AX391" si="11">IF(SUM($E328:$AV328)&lt;&gt;0,IFERROR(IFERROR(INDEX(pname,MATCH($B328,pid_fao,0),5),INDEX(pname,MATCH($B328,pid_th,0),5)),""),"")</f>
        <v/>
      </c>
    </row>
    <row r="329" spans="1:50">
      <c r="C329" s="1" t="s">
        <v>1343</v>
      </c>
      <c r="D329" s="1" t="s">
        <v>1130</v>
      </c>
      <c r="E329" s="1">
        <v>1380</v>
      </c>
      <c r="F329" s="1">
        <v>17073</v>
      </c>
      <c r="G329" s="1">
        <v>17073</v>
      </c>
      <c r="H329" s="1">
        <v>390</v>
      </c>
      <c r="I329" s="53">
        <v>6658</v>
      </c>
      <c r="J329" s="1">
        <v>100</v>
      </c>
      <c r="L329" s="53">
        <v>6600</v>
      </c>
      <c r="V329" s="53">
        <v>0</v>
      </c>
      <c r="W329" s="53">
        <v>90</v>
      </c>
      <c r="X329" s="53">
        <v>10</v>
      </c>
      <c r="Y329" s="53">
        <v>0</v>
      </c>
      <c r="AH329" s="54">
        <v>0</v>
      </c>
      <c r="AI329" s="54">
        <v>90</v>
      </c>
      <c r="AJ329" s="54">
        <v>10</v>
      </c>
      <c r="AK329" s="1">
        <v>0</v>
      </c>
      <c r="AT329" s="1">
        <v>0</v>
      </c>
      <c r="AU329" s="1">
        <v>0</v>
      </c>
      <c r="AV329" s="1">
        <v>0</v>
      </c>
      <c r="AW329" s="142" t="str">
        <f t="shared" si="10"/>
        <v/>
      </c>
      <c r="AX329" s="142" t="str">
        <f t="shared" si="11"/>
        <v/>
      </c>
    </row>
    <row r="330" spans="1:50">
      <c r="A330" s="20">
        <v>11102</v>
      </c>
      <c r="B330" s="1" t="s">
        <v>48</v>
      </c>
      <c r="C330" s="1" t="s">
        <v>1031</v>
      </c>
      <c r="E330" s="1">
        <v>6066</v>
      </c>
      <c r="F330" s="1">
        <v>62227.380000000005</v>
      </c>
      <c r="G330" s="1">
        <v>61989.380000000005</v>
      </c>
      <c r="H330" s="1">
        <v>658</v>
      </c>
      <c r="I330" s="53">
        <v>40968</v>
      </c>
      <c r="J330" s="1">
        <v>90.909090909090907</v>
      </c>
      <c r="K330" s="1">
        <v>9.0909090909090935</v>
      </c>
      <c r="L330" s="53">
        <v>41012</v>
      </c>
      <c r="M330" s="53">
        <v>0</v>
      </c>
      <c r="N330" s="53">
        <v>0</v>
      </c>
      <c r="O330" s="53">
        <v>1.8181818181818181</v>
      </c>
      <c r="P330" s="53">
        <v>23.636363636363637</v>
      </c>
      <c r="Q330" s="53">
        <v>21.818181818181817</v>
      </c>
      <c r="R330" s="53">
        <v>25.757575757575754</v>
      </c>
      <c r="S330" s="53">
        <v>1</v>
      </c>
      <c r="T330" s="53">
        <v>0</v>
      </c>
      <c r="U330" s="53">
        <v>0</v>
      </c>
      <c r="V330" s="53">
        <v>0</v>
      </c>
      <c r="W330" s="53">
        <v>0</v>
      </c>
      <c r="X330" s="53">
        <v>0</v>
      </c>
      <c r="Y330" s="53">
        <v>0</v>
      </c>
      <c r="Z330" s="53">
        <v>1.5909090909090908</v>
      </c>
      <c r="AA330" s="53">
        <v>9.3181818181818183</v>
      </c>
      <c r="AB330" s="53">
        <v>40</v>
      </c>
      <c r="AC330" s="54">
        <v>14.545454545454545</v>
      </c>
      <c r="AD330" s="54">
        <v>25.757575757575754</v>
      </c>
      <c r="AE330" s="54">
        <v>0.90909090909090906</v>
      </c>
      <c r="AF330" s="54">
        <v>0</v>
      </c>
      <c r="AG330" s="54">
        <v>0</v>
      </c>
      <c r="AH330" s="54">
        <v>0</v>
      </c>
      <c r="AI330" s="54">
        <v>0</v>
      </c>
      <c r="AJ330" s="54">
        <v>0</v>
      </c>
      <c r="AK330" s="1">
        <v>0</v>
      </c>
      <c r="AL330" s="1">
        <v>0</v>
      </c>
      <c r="AM330" s="1">
        <v>1.8181818181818181</v>
      </c>
      <c r="AN330" s="1">
        <v>20.90909090909091</v>
      </c>
      <c r="AO330" s="1">
        <v>4.5454545454545459</v>
      </c>
      <c r="AP330" s="1">
        <v>9.0909090909090917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42">
        <f t="shared" si="10"/>
        <v>111102</v>
      </c>
      <c r="AX330" s="142" t="str">
        <f t="shared" si="11"/>
        <v>111102-000</v>
      </c>
    </row>
    <row r="331" spans="1:50">
      <c r="C331" s="1" t="s">
        <v>1039</v>
      </c>
      <c r="E331" s="1">
        <v>266</v>
      </c>
      <c r="F331" s="1">
        <v>2942.9300000000003</v>
      </c>
      <c r="G331" s="1">
        <v>2942.9300000000003</v>
      </c>
      <c r="H331" s="1">
        <v>420</v>
      </c>
      <c r="I331" s="53">
        <v>1236</v>
      </c>
      <c r="J331" s="1">
        <v>100</v>
      </c>
      <c r="K331" s="1">
        <v>0</v>
      </c>
      <c r="L331" s="53">
        <v>1236</v>
      </c>
      <c r="M331" s="53" t="s">
        <v>1032</v>
      </c>
      <c r="N331" s="53" t="s">
        <v>1032</v>
      </c>
      <c r="O331" s="53">
        <v>0</v>
      </c>
      <c r="P331" s="53">
        <v>0</v>
      </c>
      <c r="Q331" s="53">
        <v>100</v>
      </c>
      <c r="R331" s="53">
        <v>0</v>
      </c>
      <c r="S331" s="53">
        <v>0</v>
      </c>
      <c r="T331" s="53" t="s">
        <v>1032</v>
      </c>
      <c r="U331" s="53" t="s">
        <v>1032</v>
      </c>
      <c r="V331" s="53" t="s">
        <v>1032</v>
      </c>
      <c r="W331" s="53" t="s">
        <v>1032</v>
      </c>
      <c r="X331" s="53" t="s">
        <v>1032</v>
      </c>
      <c r="Y331" s="53" t="s">
        <v>1032</v>
      </c>
      <c r="Z331" s="53">
        <v>0</v>
      </c>
      <c r="AA331" s="53">
        <v>0</v>
      </c>
      <c r="AB331" s="53">
        <v>100</v>
      </c>
      <c r="AC331" s="54">
        <v>0</v>
      </c>
      <c r="AD331" s="54">
        <v>0</v>
      </c>
      <c r="AE331" s="54">
        <v>0</v>
      </c>
      <c r="AF331" s="54" t="s">
        <v>1032</v>
      </c>
      <c r="AG331" s="54" t="s">
        <v>1032</v>
      </c>
      <c r="AH331" s="54" t="s">
        <v>1032</v>
      </c>
      <c r="AI331" s="54" t="s">
        <v>1032</v>
      </c>
      <c r="AJ331" s="54" t="s">
        <v>1032</v>
      </c>
      <c r="AK331" s="1" t="s">
        <v>1032</v>
      </c>
      <c r="AL331" s="1" t="s">
        <v>1032</v>
      </c>
      <c r="AM331" s="1">
        <v>0</v>
      </c>
      <c r="AN331" s="1">
        <v>0</v>
      </c>
      <c r="AO331" s="1">
        <v>0</v>
      </c>
      <c r="AP331" s="1">
        <v>0</v>
      </c>
      <c r="AQ331" s="1" t="s">
        <v>1032</v>
      </c>
      <c r="AR331" s="1" t="s">
        <v>1032</v>
      </c>
      <c r="AS331" s="1" t="s">
        <v>1032</v>
      </c>
      <c r="AT331" s="1" t="s">
        <v>1032</v>
      </c>
      <c r="AU331" s="1" t="s">
        <v>1032</v>
      </c>
      <c r="AV331" s="1" t="s">
        <v>1032</v>
      </c>
      <c r="AW331" s="142" t="str">
        <f t="shared" si="10"/>
        <v/>
      </c>
      <c r="AX331" s="142" t="str">
        <f t="shared" si="11"/>
        <v/>
      </c>
    </row>
    <row r="332" spans="1:50">
      <c r="C332" s="1" t="s">
        <v>1040</v>
      </c>
      <c r="D332" s="1" t="s">
        <v>1040</v>
      </c>
      <c r="E332" s="1">
        <v>132</v>
      </c>
      <c r="F332" s="1">
        <v>1338.02</v>
      </c>
      <c r="G332" s="1">
        <v>1338.02</v>
      </c>
      <c r="H332" s="1">
        <v>420</v>
      </c>
      <c r="I332" s="53">
        <v>562</v>
      </c>
      <c r="J332" s="1">
        <v>100</v>
      </c>
      <c r="K332" s="1">
        <v>0</v>
      </c>
      <c r="L332" s="53">
        <v>562</v>
      </c>
      <c r="O332" s="53">
        <v>0</v>
      </c>
      <c r="P332" s="53">
        <v>0</v>
      </c>
      <c r="Q332" s="53">
        <v>100</v>
      </c>
      <c r="R332" s="53">
        <v>0</v>
      </c>
      <c r="S332" s="53">
        <v>0</v>
      </c>
      <c r="Z332" s="53">
        <v>0</v>
      </c>
      <c r="AA332" s="53">
        <v>0</v>
      </c>
      <c r="AB332" s="53">
        <v>100</v>
      </c>
      <c r="AC332" s="54">
        <v>0</v>
      </c>
      <c r="AD332" s="54">
        <v>0</v>
      </c>
      <c r="AE332" s="54">
        <v>0</v>
      </c>
      <c r="AM332" s="1">
        <v>0</v>
      </c>
      <c r="AN332" s="1">
        <v>0</v>
      </c>
      <c r="AO332" s="1">
        <v>0</v>
      </c>
      <c r="AP332" s="1">
        <v>0</v>
      </c>
      <c r="AW332" s="142" t="str">
        <f t="shared" si="10"/>
        <v/>
      </c>
      <c r="AX332" s="142" t="str">
        <f t="shared" si="11"/>
        <v/>
      </c>
    </row>
    <row r="333" spans="1:50">
      <c r="C333" s="1" t="s">
        <v>1040</v>
      </c>
      <c r="D333" s="1" t="s">
        <v>1041</v>
      </c>
      <c r="AW333" s="142" t="str">
        <f t="shared" si="10"/>
        <v/>
      </c>
      <c r="AX333" s="142" t="str">
        <f t="shared" si="11"/>
        <v/>
      </c>
    </row>
    <row r="334" spans="1:50">
      <c r="C334" s="1" t="s">
        <v>1040</v>
      </c>
      <c r="D334" s="1" t="s">
        <v>1042</v>
      </c>
      <c r="E334" s="1">
        <v>134</v>
      </c>
      <c r="F334" s="1">
        <v>1604.91</v>
      </c>
      <c r="G334" s="1">
        <v>1604.91</v>
      </c>
      <c r="H334" s="1">
        <v>420</v>
      </c>
      <c r="I334" s="53">
        <v>674</v>
      </c>
      <c r="J334" s="1">
        <v>100</v>
      </c>
      <c r="K334" s="1">
        <v>0</v>
      </c>
      <c r="L334" s="53">
        <v>674</v>
      </c>
      <c r="O334" s="53">
        <v>0</v>
      </c>
      <c r="P334" s="53">
        <v>0</v>
      </c>
      <c r="Q334" s="53">
        <v>100</v>
      </c>
      <c r="R334" s="53">
        <v>0</v>
      </c>
      <c r="S334" s="53">
        <v>0</v>
      </c>
      <c r="Z334" s="53">
        <v>0</v>
      </c>
      <c r="AA334" s="53">
        <v>0</v>
      </c>
      <c r="AB334" s="53">
        <v>100</v>
      </c>
      <c r="AC334" s="54">
        <v>0</v>
      </c>
      <c r="AD334" s="54">
        <v>0</v>
      </c>
      <c r="AE334" s="54">
        <v>0</v>
      </c>
      <c r="AM334" s="1">
        <v>0</v>
      </c>
      <c r="AN334" s="1">
        <v>0</v>
      </c>
      <c r="AO334" s="1">
        <v>0</v>
      </c>
      <c r="AP334" s="1">
        <v>0</v>
      </c>
      <c r="AW334" s="142" t="str">
        <f t="shared" si="10"/>
        <v/>
      </c>
      <c r="AX334" s="142" t="str">
        <f t="shared" si="11"/>
        <v/>
      </c>
    </row>
    <row r="335" spans="1:50">
      <c r="C335" s="1" t="s">
        <v>1040</v>
      </c>
      <c r="D335" s="1" t="s">
        <v>1043</v>
      </c>
      <c r="AW335" s="142" t="str">
        <f t="shared" si="10"/>
        <v/>
      </c>
      <c r="AX335" s="142" t="str">
        <f t="shared" si="11"/>
        <v/>
      </c>
    </row>
    <row r="336" spans="1:50">
      <c r="C336" s="1" t="s">
        <v>1040</v>
      </c>
      <c r="D336" s="1" t="s">
        <v>1044</v>
      </c>
      <c r="AW336" s="142" t="str">
        <f t="shared" si="10"/>
        <v/>
      </c>
      <c r="AX336" s="142" t="str">
        <f t="shared" si="11"/>
        <v/>
      </c>
    </row>
    <row r="337" spans="3:50">
      <c r="C337" s="1" t="s">
        <v>1065</v>
      </c>
      <c r="E337" s="1">
        <v>555</v>
      </c>
      <c r="F337" s="1">
        <v>5173</v>
      </c>
      <c r="G337" s="1">
        <v>5173</v>
      </c>
      <c r="H337" s="1">
        <v>700</v>
      </c>
      <c r="I337" s="53">
        <v>3622</v>
      </c>
      <c r="J337" s="1">
        <v>100</v>
      </c>
      <c r="K337" s="1">
        <v>0</v>
      </c>
      <c r="L337" s="53">
        <v>3622</v>
      </c>
      <c r="M337" s="53" t="s">
        <v>1032</v>
      </c>
      <c r="N337" s="53" t="s">
        <v>1032</v>
      </c>
      <c r="O337" s="53">
        <v>0</v>
      </c>
      <c r="P337" s="53">
        <v>0</v>
      </c>
      <c r="Q337" s="53">
        <v>40</v>
      </c>
      <c r="R337" s="53">
        <v>60</v>
      </c>
      <c r="S337" s="53">
        <v>0</v>
      </c>
      <c r="T337" s="53" t="s">
        <v>1032</v>
      </c>
      <c r="U337" s="53" t="s">
        <v>1032</v>
      </c>
      <c r="V337" s="53" t="s">
        <v>1032</v>
      </c>
      <c r="W337" s="53" t="s">
        <v>1032</v>
      </c>
      <c r="X337" s="53" t="s">
        <v>1032</v>
      </c>
      <c r="Y337" s="53" t="s">
        <v>1032</v>
      </c>
      <c r="Z337" s="53">
        <v>0</v>
      </c>
      <c r="AA337" s="53">
        <v>0</v>
      </c>
      <c r="AB337" s="53">
        <v>0</v>
      </c>
      <c r="AC337" s="54">
        <v>40</v>
      </c>
      <c r="AD337" s="54">
        <v>60</v>
      </c>
      <c r="AE337" s="54">
        <v>0</v>
      </c>
      <c r="AF337" s="54" t="s">
        <v>1032</v>
      </c>
      <c r="AG337" s="54" t="s">
        <v>1032</v>
      </c>
      <c r="AH337" s="54" t="s">
        <v>1032</v>
      </c>
      <c r="AI337" s="54" t="s">
        <v>1032</v>
      </c>
      <c r="AJ337" s="54" t="s">
        <v>1032</v>
      </c>
      <c r="AK337" s="1" t="s">
        <v>1032</v>
      </c>
      <c r="AL337" s="1" t="s">
        <v>1032</v>
      </c>
      <c r="AM337" s="1">
        <v>0</v>
      </c>
      <c r="AN337" s="1">
        <v>0</v>
      </c>
      <c r="AO337" s="1">
        <v>0</v>
      </c>
      <c r="AP337" s="1">
        <v>0</v>
      </c>
      <c r="AQ337" s="1" t="s">
        <v>1032</v>
      </c>
      <c r="AR337" s="1" t="s">
        <v>1032</v>
      </c>
      <c r="AS337" s="1" t="s">
        <v>1032</v>
      </c>
      <c r="AT337" s="1" t="s">
        <v>1032</v>
      </c>
      <c r="AU337" s="1" t="s">
        <v>1032</v>
      </c>
      <c r="AV337" s="1" t="s">
        <v>1032</v>
      </c>
      <c r="AW337" s="142" t="str">
        <f t="shared" si="10"/>
        <v/>
      </c>
      <c r="AX337" s="142" t="str">
        <f t="shared" si="11"/>
        <v/>
      </c>
    </row>
    <row r="338" spans="3:50">
      <c r="C338" s="1" t="s">
        <v>1066</v>
      </c>
      <c r="D338" s="1" t="s">
        <v>1066</v>
      </c>
      <c r="E338" s="1">
        <v>37</v>
      </c>
      <c r="F338" s="1">
        <v>302</v>
      </c>
      <c r="G338" s="1">
        <v>302</v>
      </c>
      <c r="H338" s="1">
        <v>700</v>
      </c>
      <c r="I338" s="53">
        <v>211</v>
      </c>
      <c r="J338" s="1">
        <v>100</v>
      </c>
      <c r="L338" s="53">
        <v>211</v>
      </c>
      <c r="O338" s="53">
        <v>0</v>
      </c>
      <c r="P338" s="53">
        <v>0</v>
      </c>
      <c r="Q338" s="53">
        <v>40</v>
      </c>
      <c r="R338" s="53">
        <v>60</v>
      </c>
      <c r="S338" s="53">
        <v>0</v>
      </c>
      <c r="Z338" s="53">
        <v>0</v>
      </c>
      <c r="AA338" s="53">
        <v>0</v>
      </c>
      <c r="AB338" s="53">
        <v>0</v>
      </c>
      <c r="AC338" s="54">
        <v>40</v>
      </c>
      <c r="AD338" s="54">
        <v>60</v>
      </c>
      <c r="AE338" s="54">
        <v>0</v>
      </c>
      <c r="AM338" s="1">
        <v>0</v>
      </c>
      <c r="AN338" s="1">
        <v>0</v>
      </c>
      <c r="AO338" s="1">
        <v>0</v>
      </c>
      <c r="AP338" s="1">
        <v>0</v>
      </c>
      <c r="AW338" s="142" t="str">
        <f t="shared" si="10"/>
        <v/>
      </c>
      <c r="AX338" s="142" t="str">
        <f t="shared" si="11"/>
        <v/>
      </c>
    </row>
    <row r="339" spans="3:50">
      <c r="C339" s="1" t="s">
        <v>1066</v>
      </c>
      <c r="D339" s="1" t="s">
        <v>1067</v>
      </c>
      <c r="E339" s="1">
        <v>47</v>
      </c>
      <c r="F339" s="1">
        <v>377</v>
      </c>
      <c r="G339" s="1">
        <v>377</v>
      </c>
      <c r="H339" s="1">
        <v>700</v>
      </c>
      <c r="I339" s="53">
        <v>264</v>
      </c>
      <c r="J339" s="1">
        <v>100</v>
      </c>
      <c r="L339" s="53">
        <v>264</v>
      </c>
      <c r="O339" s="53">
        <v>0</v>
      </c>
      <c r="P339" s="53">
        <v>0</v>
      </c>
      <c r="Q339" s="53">
        <v>40</v>
      </c>
      <c r="R339" s="53">
        <v>60</v>
      </c>
      <c r="S339" s="53">
        <v>0</v>
      </c>
      <c r="Z339" s="53">
        <v>0</v>
      </c>
      <c r="AA339" s="53">
        <v>0</v>
      </c>
      <c r="AB339" s="53">
        <v>0</v>
      </c>
      <c r="AC339" s="54">
        <v>40</v>
      </c>
      <c r="AD339" s="54">
        <v>60</v>
      </c>
      <c r="AE339" s="54">
        <v>0</v>
      </c>
      <c r="AM339" s="1">
        <v>0</v>
      </c>
      <c r="AN339" s="1">
        <v>0</v>
      </c>
      <c r="AO339" s="1">
        <v>0</v>
      </c>
      <c r="AP339" s="1">
        <v>0</v>
      </c>
      <c r="AW339" s="142" t="str">
        <f t="shared" si="10"/>
        <v/>
      </c>
      <c r="AX339" s="142" t="str">
        <f t="shared" si="11"/>
        <v/>
      </c>
    </row>
    <row r="340" spans="3:50">
      <c r="C340" s="1" t="s">
        <v>1066</v>
      </c>
      <c r="D340" s="1" t="s">
        <v>1068</v>
      </c>
      <c r="E340" s="1">
        <v>16</v>
      </c>
      <c r="F340" s="1">
        <v>157</v>
      </c>
      <c r="G340" s="1">
        <v>157</v>
      </c>
      <c r="H340" s="1">
        <v>700</v>
      </c>
      <c r="I340" s="53">
        <v>110</v>
      </c>
      <c r="J340" s="1">
        <v>100</v>
      </c>
      <c r="L340" s="53">
        <v>110</v>
      </c>
      <c r="O340" s="53">
        <v>0</v>
      </c>
      <c r="P340" s="53">
        <v>0</v>
      </c>
      <c r="Q340" s="53">
        <v>40</v>
      </c>
      <c r="R340" s="53">
        <v>60</v>
      </c>
      <c r="S340" s="53">
        <v>0</v>
      </c>
      <c r="Z340" s="53">
        <v>0</v>
      </c>
      <c r="AA340" s="53">
        <v>0</v>
      </c>
      <c r="AB340" s="53">
        <v>0</v>
      </c>
      <c r="AC340" s="54">
        <v>40</v>
      </c>
      <c r="AD340" s="54">
        <v>60</v>
      </c>
      <c r="AE340" s="54">
        <v>0</v>
      </c>
      <c r="AM340" s="1">
        <v>0</v>
      </c>
      <c r="AN340" s="1">
        <v>0</v>
      </c>
      <c r="AO340" s="1">
        <v>0</v>
      </c>
      <c r="AP340" s="1">
        <v>0</v>
      </c>
      <c r="AW340" s="142" t="str">
        <f t="shared" si="10"/>
        <v/>
      </c>
      <c r="AX340" s="142" t="str">
        <f t="shared" si="11"/>
        <v/>
      </c>
    </row>
    <row r="341" spans="3:50">
      <c r="C341" s="1" t="s">
        <v>1066</v>
      </c>
      <c r="D341" s="1" t="s">
        <v>1069</v>
      </c>
      <c r="E341" s="1">
        <v>46</v>
      </c>
      <c r="F341" s="1">
        <v>400</v>
      </c>
      <c r="G341" s="1">
        <v>400</v>
      </c>
      <c r="H341" s="1">
        <v>700</v>
      </c>
      <c r="I341" s="53">
        <v>280</v>
      </c>
      <c r="J341" s="1">
        <v>100</v>
      </c>
      <c r="L341" s="53">
        <v>280</v>
      </c>
      <c r="O341" s="53">
        <v>0</v>
      </c>
      <c r="P341" s="53">
        <v>0</v>
      </c>
      <c r="Q341" s="53">
        <v>40</v>
      </c>
      <c r="R341" s="53">
        <v>60</v>
      </c>
      <c r="S341" s="53">
        <v>0</v>
      </c>
      <c r="Z341" s="53">
        <v>0</v>
      </c>
      <c r="AA341" s="53">
        <v>0</v>
      </c>
      <c r="AB341" s="53">
        <v>0</v>
      </c>
      <c r="AC341" s="54">
        <v>40</v>
      </c>
      <c r="AD341" s="54">
        <v>60</v>
      </c>
      <c r="AE341" s="54">
        <v>0</v>
      </c>
      <c r="AM341" s="1">
        <v>0</v>
      </c>
      <c r="AN341" s="1">
        <v>0</v>
      </c>
      <c r="AO341" s="1">
        <v>0</v>
      </c>
      <c r="AP341" s="1">
        <v>0</v>
      </c>
      <c r="AW341" s="142" t="str">
        <f t="shared" si="10"/>
        <v/>
      </c>
      <c r="AX341" s="142" t="str">
        <f t="shared" si="11"/>
        <v/>
      </c>
    </row>
    <row r="342" spans="3:50">
      <c r="C342" s="1" t="s">
        <v>1066</v>
      </c>
      <c r="D342" s="1" t="s">
        <v>1070</v>
      </c>
      <c r="E342" s="1">
        <v>7</v>
      </c>
      <c r="F342" s="1">
        <v>45</v>
      </c>
      <c r="G342" s="1">
        <v>45</v>
      </c>
      <c r="H342" s="1">
        <v>700</v>
      </c>
      <c r="I342" s="53">
        <v>32</v>
      </c>
      <c r="J342" s="1">
        <v>100</v>
      </c>
      <c r="L342" s="53">
        <v>32</v>
      </c>
      <c r="O342" s="53">
        <v>0</v>
      </c>
      <c r="P342" s="53">
        <v>0</v>
      </c>
      <c r="Q342" s="53">
        <v>40</v>
      </c>
      <c r="R342" s="53">
        <v>60</v>
      </c>
      <c r="S342" s="53">
        <v>0</v>
      </c>
      <c r="Z342" s="53">
        <v>0</v>
      </c>
      <c r="AA342" s="53">
        <v>0</v>
      </c>
      <c r="AB342" s="53">
        <v>0</v>
      </c>
      <c r="AC342" s="54">
        <v>40</v>
      </c>
      <c r="AD342" s="54">
        <v>60</v>
      </c>
      <c r="AE342" s="54">
        <v>0</v>
      </c>
      <c r="AM342" s="1">
        <v>0</v>
      </c>
      <c r="AN342" s="1">
        <v>0</v>
      </c>
      <c r="AO342" s="1">
        <v>0</v>
      </c>
      <c r="AP342" s="1">
        <v>0</v>
      </c>
      <c r="AW342" s="142" t="str">
        <f t="shared" si="10"/>
        <v/>
      </c>
      <c r="AX342" s="142" t="str">
        <f t="shared" si="11"/>
        <v/>
      </c>
    </row>
    <row r="343" spans="3:50">
      <c r="C343" s="1" t="s">
        <v>1066</v>
      </c>
      <c r="D343" s="1" t="s">
        <v>1071</v>
      </c>
      <c r="E343" s="1">
        <v>188</v>
      </c>
      <c r="F343" s="1">
        <v>1944</v>
      </c>
      <c r="G343" s="1">
        <v>1944</v>
      </c>
      <c r="H343" s="1">
        <v>700</v>
      </c>
      <c r="I343" s="53">
        <v>1361</v>
      </c>
      <c r="J343" s="1">
        <v>100</v>
      </c>
      <c r="L343" s="53">
        <v>1361</v>
      </c>
      <c r="O343" s="53">
        <v>0</v>
      </c>
      <c r="P343" s="53">
        <v>0</v>
      </c>
      <c r="Q343" s="53">
        <v>40</v>
      </c>
      <c r="R343" s="53">
        <v>60</v>
      </c>
      <c r="S343" s="53">
        <v>0</v>
      </c>
      <c r="Z343" s="53">
        <v>0</v>
      </c>
      <c r="AA343" s="53">
        <v>0</v>
      </c>
      <c r="AB343" s="53">
        <v>0</v>
      </c>
      <c r="AC343" s="54">
        <v>40</v>
      </c>
      <c r="AD343" s="54">
        <v>60</v>
      </c>
      <c r="AE343" s="54">
        <v>0</v>
      </c>
      <c r="AM343" s="1">
        <v>0</v>
      </c>
      <c r="AN343" s="1">
        <v>0</v>
      </c>
      <c r="AO343" s="1">
        <v>0</v>
      </c>
      <c r="AP343" s="1">
        <v>0</v>
      </c>
      <c r="AW343" s="142" t="str">
        <f t="shared" si="10"/>
        <v/>
      </c>
      <c r="AX343" s="142" t="str">
        <f t="shared" si="11"/>
        <v/>
      </c>
    </row>
    <row r="344" spans="3:50">
      <c r="C344" s="1" t="s">
        <v>1066</v>
      </c>
      <c r="D344" s="1" t="s">
        <v>1072</v>
      </c>
      <c r="E344" s="1">
        <v>5</v>
      </c>
      <c r="F344" s="1">
        <v>64</v>
      </c>
      <c r="G344" s="1">
        <v>64</v>
      </c>
      <c r="H344" s="1">
        <v>700</v>
      </c>
      <c r="I344" s="53">
        <v>45</v>
      </c>
      <c r="J344" s="1">
        <v>100</v>
      </c>
      <c r="L344" s="53">
        <v>45</v>
      </c>
      <c r="O344" s="53">
        <v>0</v>
      </c>
      <c r="P344" s="53">
        <v>0</v>
      </c>
      <c r="Q344" s="53">
        <v>40</v>
      </c>
      <c r="R344" s="53">
        <v>60</v>
      </c>
      <c r="S344" s="53">
        <v>0</v>
      </c>
      <c r="Z344" s="53">
        <v>0</v>
      </c>
      <c r="AA344" s="53">
        <v>0</v>
      </c>
      <c r="AB344" s="53">
        <v>0</v>
      </c>
      <c r="AC344" s="54">
        <v>40</v>
      </c>
      <c r="AD344" s="54">
        <v>60</v>
      </c>
      <c r="AE344" s="54">
        <v>0</v>
      </c>
      <c r="AM344" s="1">
        <v>0</v>
      </c>
      <c r="AN344" s="1">
        <v>0</v>
      </c>
      <c r="AO344" s="1">
        <v>0</v>
      </c>
      <c r="AP344" s="1">
        <v>0</v>
      </c>
      <c r="AW344" s="142" t="str">
        <f t="shared" si="10"/>
        <v/>
      </c>
      <c r="AX344" s="142" t="str">
        <f t="shared" si="11"/>
        <v/>
      </c>
    </row>
    <row r="345" spans="3:50">
      <c r="C345" s="1" t="s">
        <v>1066</v>
      </c>
      <c r="D345" s="1" t="s">
        <v>1073</v>
      </c>
      <c r="E345" s="1">
        <v>69</v>
      </c>
      <c r="F345" s="1">
        <v>585</v>
      </c>
      <c r="G345" s="1">
        <v>585</v>
      </c>
      <c r="H345" s="1">
        <v>700</v>
      </c>
      <c r="I345" s="53">
        <v>410</v>
      </c>
      <c r="J345" s="1">
        <v>100</v>
      </c>
      <c r="L345" s="53">
        <v>410</v>
      </c>
      <c r="O345" s="53">
        <v>0</v>
      </c>
      <c r="P345" s="53">
        <v>0</v>
      </c>
      <c r="Q345" s="53">
        <v>40</v>
      </c>
      <c r="R345" s="53">
        <v>60</v>
      </c>
      <c r="S345" s="53">
        <v>0</v>
      </c>
      <c r="Z345" s="53">
        <v>0</v>
      </c>
      <c r="AA345" s="53">
        <v>0</v>
      </c>
      <c r="AB345" s="53">
        <v>0</v>
      </c>
      <c r="AC345" s="54">
        <v>40</v>
      </c>
      <c r="AD345" s="54">
        <v>60</v>
      </c>
      <c r="AE345" s="54">
        <v>0</v>
      </c>
      <c r="AM345" s="1">
        <v>0</v>
      </c>
      <c r="AN345" s="1">
        <v>0</v>
      </c>
      <c r="AO345" s="1">
        <v>0</v>
      </c>
      <c r="AP345" s="1">
        <v>0</v>
      </c>
      <c r="AW345" s="142" t="str">
        <f t="shared" si="10"/>
        <v/>
      </c>
      <c r="AX345" s="142" t="str">
        <f t="shared" si="11"/>
        <v/>
      </c>
    </row>
    <row r="346" spans="3:50">
      <c r="C346" s="1" t="s">
        <v>1066</v>
      </c>
      <c r="D346" s="1" t="s">
        <v>1074</v>
      </c>
      <c r="E346" s="1">
        <v>0</v>
      </c>
      <c r="F346" s="1">
        <v>0</v>
      </c>
      <c r="G346" s="1">
        <v>0</v>
      </c>
      <c r="H346" s="1">
        <v>700</v>
      </c>
      <c r="I346" s="53">
        <v>0</v>
      </c>
      <c r="J346" s="1">
        <v>100</v>
      </c>
      <c r="L346" s="53">
        <v>0</v>
      </c>
      <c r="O346" s="53">
        <v>0</v>
      </c>
      <c r="P346" s="53">
        <v>0</v>
      </c>
      <c r="Q346" s="53">
        <v>40</v>
      </c>
      <c r="R346" s="53">
        <v>60</v>
      </c>
      <c r="S346" s="53">
        <v>0</v>
      </c>
      <c r="Z346" s="53">
        <v>0</v>
      </c>
      <c r="AA346" s="53">
        <v>0</v>
      </c>
      <c r="AB346" s="53">
        <v>0</v>
      </c>
      <c r="AC346" s="54">
        <v>40</v>
      </c>
      <c r="AD346" s="54">
        <v>60</v>
      </c>
      <c r="AE346" s="54">
        <v>0</v>
      </c>
      <c r="AM346" s="1">
        <v>0</v>
      </c>
      <c r="AN346" s="1">
        <v>0</v>
      </c>
      <c r="AO346" s="1">
        <v>0</v>
      </c>
      <c r="AP346" s="1">
        <v>0</v>
      </c>
      <c r="AW346" s="142" t="str">
        <f t="shared" si="10"/>
        <v/>
      </c>
      <c r="AX346" s="142" t="str">
        <f t="shared" si="11"/>
        <v/>
      </c>
    </row>
    <row r="347" spans="3:50">
      <c r="C347" s="1" t="s">
        <v>1066</v>
      </c>
      <c r="D347" s="1" t="s">
        <v>1075</v>
      </c>
      <c r="E347" s="1">
        <v>0</v>
      </c>
      <c r="F347" s="1">
        <v>0</v>
      </c>
      <c r="G347" s="1">
        <v>0</v>
      </c>
      <c r="H347" s="1">
        <v>700</v>
      </c>
      <c r="I347" s="53">
        <v>0</v>
      </c>
      <c r="J347" s="1">
        <v>100</v>
      </c>
      <c r="L347" s="53">
        <v>0</v>
      </c>
      <c r="O347" s="53">
        <v>0</v>
      </c>
      <c r="P347" s="53">
        <v>0</v>
      </c>
      <c r="Q347" s="53">
        <v>40</v>
      </c>
      <c r="R347" s="53">
        <v>60</v>
      </c>
      <c r="S347" s="53">
        <v>0</v>
      </c>
      <c r="Z347" s="53">
        <v>0</v>
      </c>
      <c r="AA347" s="53">
        <v>0</v>
      </c>
      <c r="AB347" s="53">
        <v>0</v>
      </c>
      <c r="AC347" s="54">
        <v>40</v>
      </c>
      <c r="AD347" s="54">
        <v>60</v>
      </c>
      <c r="AE347" s="54">
        <v>0</v>
      </c>
      <c r="AM347" s="1">
        <v>0</v>
      </c>
      <c r="AN347" s="1">
        <v>0</v>
      </c>
      <c r="AO347" s="1">
        <v>0</v>
      </c>
      <c r="AP347" s="1">
        <v>0</v>
      </c>
      <c r="AW347" s="142" t="str">
        <f t="shared" si="10"/>
        <v/>
      </c>
      <c r="AX347" s="142" t="str">
        <f t="shared" si="11"/>
        <v/>
      </c>
    </row>
    <row r="348" spans="3:50">
      <c r="C348" s="1" t="s">
        <v>1066</v>
      </c>
      <c r="D348" s="1" t="s">
        <v>1076</v>
      </c>
      <c r="E348" s="1">
        <v>1</v>
      </c>
      <c r="F348" s="1">
        <v>6</v>
      </c>
      <c r="G348" s="1">
        <v>6</v>
      </c>
      <c r="H348" s="1">
        <v>700</v>
      </c>
      <c r="I348" s="53">
        <v>4</v>
      </c>
      <c r="J348" s="1">
        <v>100</v>
      </c>
      <c r="L348" s="53">
        <v>4</v>
      </c>
      <c r="O348" s="53">
        <v>0</v>
      </c>
      <c r="P348" s="53">
        <v>0</v>
      </c>
      <c r="Q348" s="53">
        <v>40</v>
      </c>
      <c r="R348" s="53">
        <v>60</v>
      </c>
      <c r="S348" s="53">
        <v>0</v>
      </c>
      <c r="Z348" s="53">
        <v>0</v>
      </c>
      <c r="AA348" s="53">
        <v>0</v>
      </c>
      <c r="AB348" s="53">
        <v>0</v>
      </c>
      <c r="AC348" s="54">
        <v>40</v>
      </c>
      <c r="AD348" s="54">
        <v>60</v>
      </c>
      <c r="AE348" s="54">
        <v>0</v>
      </c>
      <c r="AM348" s="1">
        <v>0</v>
      </c>
      <c r="AN348" s="1">
        <v>0</v>
      </c>
      <c r="AO348" s="1">
        <v>0</v>
      </c>
      <c r="AP348" s="1">
        <v>0</v>
      </c>
      <c r="AW348" s="142" t="str">
        <f t="shared" si="10"/>
        <v/>
      </c>
      <c r="AX348" s="142" t="str">
        <f t="shared" si="11"/>
        <v/>
      </c>
    </row>
    <row r="349" spans="3:50">
      <c r="C349" s="1" t="s">
        <v>1066</v>
      </c>
      <c r="D349" s="1" t="s">
        <v>1077</v>
      </c>
      <c r="E349" s="1">
        <v>139</v>
      </c>
      <c r="F349" s="1">
        <v>1293</v>
      </c>
      <c r="G349" s="1">
        <v>1293</v>
      </c>
      <c r="H349" s="1">
        <v>700</v>
      </c>
      <c r="I349" s="53">
        <v>905</v>
      </c>
      <c r="J349" s="1">
        <v>100</v>
      </c>
      <c r="L349" s="53">
        <v>905</v>
      </c>
      <c r="O349" s="53">
        <v>0</v>
      </c>
      <c r="P349" s="53">
        <v>0</v>
      </c>
      <c r="Q349" s="53">
        <v>40</v>
      </c>
      <c r="R349" s="53">
        <v>60</v>
      </c>
      <c r="S349" s="53">
        <v>0</v>
      </c>
      <c r="Z349" s="53">
        <v>0</v>
      </c>
      <c r="AA349" s="53">
        <v>0</v>
      </c>
      <c r="AB349" s="53">
        <v>0</v>
      </c>
      <c r="AC349" s="54">
        <v>40</v>
      </c>
      <c r="AD349" s="54">
        <v>60</v>
      </c>
      <c r="AE349" s="54">
        <v>0</v>
      </c>
      <c r="AM349" s="1">
        <v>0</v>
      </c>
      <c r="AN349" s="1">
        <v>0</v>
      </c>
      <c r="AO349" s="1">
        <v>0</v>
      </c>
      <c r="AP349" s="1">
        <v>0</v>
      </c>
      <c r="AW349" s="142" t="str">
        <f t="shared" si="10"/>
        <v/>
      </c>
      <c r="AX349" s="142" t="str">
        <f t="shared" si="11"/>
        <v/>
      </c>
    </row>
    <row r="350" spans="3:50">
      <c r="C350" s="1" t="s">
        <v>1086</v>
      </c>
      <c r="E350" s="1">
        <v>132</v>
      </c>
      <c r="F350" s="1">
        <v>1125</v>
      </c>
      <c r="G350" s="1">
        <v>1125</v>
      </c>
      <c r="H350" s="1">
        <v>555</v>
      </c>
      <c r="I350" s="53">
        <v>624</v>
      </c>
      <c r="J350" s="1">
        <v>100</v>
      </c>
      <c r="K350" s="1">
        <v>0</v>
      </c>
      <c r="L350" s="53">
        <v>668</v>
      </c>
      <c r="M350" s="53" t="s">
        <v>1032</v>
      </c>
      <c r="N350" s="53" t="s">
        <v>1032</v>
      </c>
      <c r="O350" s="53">
        <v>0</v>
      </c>
      <c r="P350" s="53">
        <v>60</v>
      </c>
      <c r="Q350" s="53">
        <v>40</v>
      </c>
      <c r="R350" s="53">
        <v>0</v>
      </c>
      <c r="S350" s="53">
        <v>0</v>
      </c>
      <c r="T350" s="53" t="s">
        <v>1032</v>
      </c>
      <c r="U350" s="53" t="s">
        <v>1032</v>
      </c>
      <c r="V350" s="53" t="s">
        <v>1032</v>
      </c>
      <c r="W350" s="53" t="s">
        <v>1032</v>
      </c>
      <c r="X350" s="53" t="s">
        <v>1032</v>
      </c>
      <c r="Y350" s="53" t="s">
        <v>1032</v>
      </c>
      <c r="Z350" s="53">
        <v>0</v>
      </c>
      <c r="AA350" s="53">
        <v>0</v>
      </c>
      <c r="AB350" s="53">
        <v>50</v>
      </c>
      <c r="AC350" s="54">
        <v>50</v>
      </c>
      <c r="AD350" s="54">
        <v>0</v>
      </c>
      <c r="AE350" s="54">
        <v>0</v>
      </c>
      <c r="AF350" s="54" t="s">
        <v>1032</v>
      </c>
      <c r="AG350" s="54" t="s">
        <v>1032</v>
      </c>
      <c r="AH350" s="54" t="s">
        <v>1032</v>
      </c>
      <c r="AI350" s="54" t="s">
        <v>1032</v>
      </c>
      <c r="AJ350" s="54" t="s">
        <v>1032</v>
      </c>
      <c r="AK350" s="1" t="s">
        <v>1032</v>
      </c>
      <c r="AL350" s="1" t="s">
        <v>1032</v>
      </c>
      <c r="AM350" s="1">
        <v>0</v>
      </c>
      <c r="AN350" s="1">
        <v>50</v>
      </c>
      <c r="AO350" s="1">
        <v>50</v>
      </c>
      <c r="AP350" s="1">
        <v>0</v>
      </c>
      <c r="AQ350" s="1" t="s">
        <v>1032</v>
      </c>
      <c r="AR350" s="1" t="s">
        <v>1032</v>
      </c>
      <c r="AS350" s="1" t="s">
        <v>1032</v>
      </c>
      <c r="AT350" s="1" t="s">
        <v>1032</v>
      </c>
      <c r="AU350" s="1" t="s">
        <v>1032</v>
      </c>
      <c r="AV350" s="1" t="s">
        <v>1032</v>
      </c>
      <c r="AW350" s="142" t="str">
        <f t="shared" si="10"/>
        <v/>
      </c>
      <c r="AX350" s="142" t="str">
        <f t="shared" si="11"/>
        <v/>
      </c>
    </row>
    <row r="351" spans="3:50">
      <c r="C351" s="1" t="s">
        <v>1087</v>
      </c>
      <c r="D351" s="1" t="s">
        <v>1088</v>
      </c>
      <c r="E351" s="1">
        <v>44</v>
      </c>
      <c r="F351" s="1">
        <v>360</v>
      </c>
      <c r="G351" s="1">
        <v>360</v>
      </c>
      <c r="H351" s="1">
        <v>550</v>
      </c>
      <c r="I351" s="53">
        <v>198</v>
      </c>
      <c r="J351" s="1">
        <v>100</v>
      </c>
      <c r="K351" s="1">
        <v>0</v>
      </c>
      <c r="L351" s="53">
        <v>200</v>
      </c>
      <c r="O351" s="53">
        <v>0</v>
      </c>
      <c r="P351" s="53">
        <v>60</v>
      </c>
      <c r="Q351" s="53">
        <v>40</v>
      </c>
      <c r="R351" s="53">
        <v>0</v>
      </c>
      <c r="S351" s="53">
        <v>0</v>
      </c>
      <c r="Z351" s="53">
        <v>0</v>
      </c>
      <c r="AA351" s="53">
        <v>0</v>
      </c>
      <c r="AB351" s="53">
        <v>50</v>
      </c>
      <c r="AC351" s="54">
        <v>50</v>
      </c>
      <c r="AD351" s="54">
        <v>0</v>
      </c>
      <c r="AE351" s="54">
        <v>0</v>
      </c>
      <c r="AM351" s="1">
        <v>0</v>
      </c>
      <c r="AN351" s="1">
        <v>50</v>
      </c>
      <c r="AO351" s="1">
        <v>50</v>
      </c>
      <c r="AP351" s="1">
        <v>0</v>
      </c>
      <c r="AW351" s="142" t="str">
        <f t="shared" si="10"/>
        <v/>
      </c>
      <c r="AX351" s="142" t="str">
        <f t="shared" si="11"/>
        <v/>
      </c>
    </row>
    <row r="352" spans="3:50">
      <c r="C352" s="1" t="s">
        <v>1087</v>
      </c>
      <c r="D352" s="1" t="s">
        <v>1089</v>
      </c>
      <c r="E352" s="1">
        <v>50</v>
      </c>
      <c r="F352" s="1">
        <v>450</v>
      </c>
      <c r="G352" s="1">
        <v>450</v>
      </c>
      <c r="H352" s="1">
        <v>560</v>
      </c>
      <c r="I352" s="53">
        <v>252</v>
      </c>
      <c r="J352" s="1">
        <v>100</v>
      </c>
      <c r="K352" s="1">
        <v>0</v>
      </c>
      <c r="L352" s="53">
        <v>290</v>
      </c>
      <c r="O352" s="53">
        <v>0</v>
      </c>
      <c r="P352" s="53">
        <v>60</v>
      </c>
      <c r="Q352" s="53">
        <v>40</v>
      </c>
      <c r="R352" s="53">
        <v>0</v>
      </c>
      <c r="S352" s="53">
        <v>0</v>
      </c>
      <c r="Z352" s="53">
        <v>0</v>
      </c>
      <c r="AA352" s="53">
        <v>0</v>
      </c>
      <c r="AB352" s="53">
        <v>50</v>
      </c>
      <c r="AC352" s="54">
        <v>50</v>
      </c>
      <c r="AD352" s="54">
        <v>0</v>
      </c>
      <c r="AE352" s="54">
        <v>0</v>
      </c>
      <c r="AM352" s="1">
        <v>0</v>
      </c>
      <c r="AN352" s="1">
        <v>50</v>
      </c>
      <c r="AO352" s="1">
        <v>50</v>
      </c>
      <c r="AP352" s="1">
        <v>0</v>
      </c>
      <c r="AW352" s="142" t="str">
        <f t="shared" si="10"/>
        <v/>
      </c>
      <c r="AX352" s="142" t="str">
        <f t="shared" si="11"/>
        <v/>
      </c>
    </row>
    <row r="353" spans="3:50">
      <c r="C353" s="1" t="s">
        <v>1087</v>
      </c>
      <c r="D353" s="1" t="s">
        <v>1090</v>
      </c>
      <c r="E353" s="1">
        <v>6</v>
      </c>
      <c r="F353" s="1">
        <v>30</v>
      </c>
      <c r="G353" s="1">
        <v>30</v>
      </c>
      <c r="H353" s="1">
        <v>560</v>
      </c>
      <c r="I353" s="53">
        <v>17</v>
      </c>
      <c r="J353" s="1">
        <v>100</v>
      </c>
      <c r="K353" s="1">
        <v>0</v>
      </c>
      <c r="L353" s="53">
        <v>20</v>
      </c>
      <c r="O353" s="53">
        <v>0</v>
      </c>
      <c r="P353" s="53">
        <v>60</v>
      </c>
      <c r="Q353" s="53">
        <v>40</v>
      </c>
      <c r="R353" s="53">
        <v>0</v>
      </c>
      <c r="S353" s="53">
        <v>0</v>
      </c>
      <c r="Z353" s="53">
        <v>0</v>
      </c>
      <c r="AA353" s="53">
        <v>0</v>
      </c>
      <c r="AB353" s="53">
        <v>50</v>
      </c>
      <c r="AC353" s="54">
        <v>50</v>
      </c>
      <c r="AD353" s="54">
        <v>0</v>
      </c>
      <c r="AE353" s="54">
        <v>0</v>
      </c>
      <c r="AM353" s="1">
        <v>0</v>
      </c>
      <c r="AN353" s="1">
        <v>50</v>
      </c>
      <c r="AO353" s="1">
        <v>50</v>
      </c>
      <c r="AP353" s="1">
        <v>0</v>
      </c>
      <c r="AW353" s="142" t="str">
        <f t="shared" si="10"/>
        <v/>
      </c>
      <c r="AX353" s="142" t="str">
        <f t="shared" si="11"/>
        <v/>
      </c>
    </row>
    <row r="354" spans="3:50">
      <c r="C354" s="1" t="s">
        <v>1087</v>
      </c>
      <c r="D354" s="1" t="s">
        <v>1091</v>
      </c>
      <c r="E354" s="1">
        <v>27</v>
      </c>
      <c r="F354" s="1">
        <v>250</v>
      </c>
      <c r="G354" s="1">
        <v>250</v>
      </c>
      <c r="H354" s="1">
        <v>550</v>
      </c>
      <c r="I354" s="53">
        <v>138</v>
      </c>
      <c r="J354" s="1">
        <v>100</v>
      </c>
      <c r="K354" s="1">
        <v>0</v>
      </c>
      <c r="L354" s="53">
        <v>138</v>
      </c>
      <c r="O354" s="53">
        <v>0</v>
      </c>
      <c r="P354" s="53">
        <v>60</v>
      </c>
      <c r="Q354" s="53">
        <v>40</v>
      </c>
      <c r="R354" s="53">
        <v>0</v>
      </c>
      <c r="S354" s="53">
        <v>0</v>
      </c>
      <c r="Z354" s="53">
        <v>0</v>
      </c>
      <c r="AA354" s="53">
        <v>0</v>
      </c>
      <c r="AB354" s="53">
        <v>50</v>
      </c>
      <c r="AC354" s="54">
        <v>50</v>
      </c>
      <c r="AD354" s="54">
        <v>0</v>
      </c>
      <c r="AE354" s="54">
        <v>0</v>
      </c>
      <c r="AM354" s="1">
        <v>0</v>
      </c>
      <c r="AN354" s="1">
        <v>50</v>
      </c>
      <c r="AO354" s="1">
        <v>50</v>
      </c>
      <c r="AP354" s="1">
        <v>0</v>
      </c>
      <c r="AW354" s="142" t="str">
        <f t="shared" si="10"/>
        <v/>
      </c>
      <c r="AX354" s="142" t="str">
        <f t="shared" si="11"/>
        <v/>
      </c>
    </row>
    <row r="355" spans="3:50">
      <c r="C355" s="1" t="s">
        <v>1087</v>
      </c>
      <c r="D355" s="1" t="s">
        <v>1092</v>
      </c>
      <c r="E355" s="1">
        <v>5</v>
      </c>
      <c r="F355" s="1">
        <v>35</v>
      </c>
      <c r="G355" s="1">
        <v>35</v>
      </c>
      <c r="H355" s="1">
        <v>550</v>
      </c>
      <c r="I355" s="53">
        <v>19</v>
      </c>
      <c r="J355" s="1">
        <v>100</v>
      </c>
      <c r="K355" s="1">
        <v>0</v>
      </c>
      <c r="L355" s="53">
        <v>20</v>
      </c>
      <c r="O355" s="53">
        <v>0</v>
      </c>
      <c r="P355" s="53">
        <v>60</v>
      </c>
      <c r="Q355" s="53">
        <v>40</v>
      </c>
      <c r="R355" s="53">
        <v>0</v>
      </c>
      <c r="S355" s="53">
        <v>0</v>
      </c>
      <c r="Z355" s="53">
        <v>0</v>
      </c>
      <c r="AA355" s="53">
        <v>0</v>
      </c>
      <c r="AB355" s="53">
        <v>50</v>
      </c>
      <c r="AC355" s="54">
        <v>50</v>
      </c>
      <c r="AD355" s="54">
        <v>0</v>
      </c>
      <c r="AE355" s="54">
        <v>0</v>
      </c>
      <c r="AM355" s="1">
        <v>0</v>
      </c>
      <c r="AN355" s="1">
        <v>50</v>
      </c>
      <c r="AO355" s="1">
        <v>50</v>
      </c>
      <c r="AP355" s="1">
        <v>0</v>
      </c>
      <c r="AW355" s="142" t="str">
        <f t="shared" si="10"/>
        <v/>
      </c>
      <c r="AX355" s="142" t="str">
        <f t="shared" si="11"/>
        <v/>
      </c>
    </row>
    <row r="356" spans="3:50">
      <c r="C356" s="1" t="s">
        <v>1093</v>
      </c>
      <c r="E356" s="1">
        <v>263</v>
      </c>
      <c r="F356" s="1">
        <v>2688</v>
      </c>
      <c r="G356" s="1">
        <v>2688</v>
      </c>
      <c r="H356" s="1">
        <v>661</v>
      </c>
      <c r="I356" s="53">
        <v>1776</v>
      </c>
      <c r="J356" s="1">
        <v>100</v>
      </c>
      <c r="K356" s="1">
        <v>0</v>
      </c>
      <c r="L356" s="53">
        <v>1776</v>
      </c>
      <c r="M356" s="53" t="s">
        <v>1032</v>
      </c>
      <c r="N356" s="53" t="s">
        <v>1032</v>
      </c>
      <c r="O356" s="53">
        <v>0</v>
      </c>
      <c r="P356" s="53">
        <v>100</v>
      </c>
      <c r="Q356" s="53">
        <v>0</v>
      </c>
      <c r="R356" s="53">
        <v>0</v>
      </c>
      <c r="S356" s="53">
        <v>0</v>
      </c>
      <c r="T356" s="53" t="s">
        <v>1032</v>
      </c>
      <c r="U356" s="53" t="s">
        <v>1032</v>
      </c>
      <c r="V356" s="53" t="s">
        <v>1032</v>
      </c>
      <c r="W356" s="53" t="s">
        <v>1032</v>
      </c>
      <c r="X356" s="53" t="s">
        <v>1032</v>
      </c>
      <c r="Y356" s="53" t="s">
        <v>1032</v>
      </c>
      <c r="Z356" s="53">
        <v>0</v>
      </c>
      <c r="AA356" s="53">
        <v>0</v>
      </c>
      <c r="AB356" s="53">
        <v>100</v>
      </c>
      <c r="AC356" s="54">
        <v>0</v>
      </c>
      <c r="AD356" s="54">
        <v>0</v>
      </c>
      <c r="AE356" s="54">
        <v>0</v>
      </c>
      <c r="AF356" s="54" t="s">
        <v>1032</v>
      </c>
      <c r="AG356" s="54" t="s">
        <v>1032</v>
      </c>
      <c r="AH356" s="54" t="s">
        <v>1032</v>
      </c>
      <c r="AI356" s="54" t="s">
        <v>1032</v>
      </c>
      <c r="AJ356" s="54" t="s">
        <v>1032</v>
      </c>
      <c r="AK356" s="1" t="s">
        <v>1032</v>
      </c>
      <c r="AL356" s="1" t="s">
        <v>1032</v>
      </c>
      <c r="AM356" s="1">
        <v>0</v>
      </c>
      <c r="AN356" s="1">
        <v>100</v>
      </c>
      <c r="AO356" s="1">
        <v>0</v>
      </c>
      <c r="AP356" s="1">
        <v>0</v>
      </c>
      <c r="AQ356" s="1" t="s">
        <v>1032</v>
      </c>
      <c r="AR356" s="1" t="s">
        <v>1032</v>
      </c>
      <c r="AS356" s="1" t="s">
        <v>1032</v>
      </c>
      <c r="AT356" s="1" t="s">
        <v>1032</v>
      </c>
      <c r="AU356" s="1" t="s">
        <v>1032</v>
      </c>
      <c r="AV356" s="1" t="s">
        <v>1032</v>
      </c>
      <c r="AW356" s="142" t="str">
        <f t="shared" si="10"/>
        <v/>
      </c>
      <c r="AX356" s="142" t="str">
        <f t="shared" si="11"/>
        <v/>
      </c>
    </row>
    <row r="357" spans="3:50">
      <c r="C357" s="1" t="s">
        <v>1094</v>
      </c>
      <c r="D357" s="1" t="s">
        <v>1094</v>
      </c>
      <c r="E357" s="1">
        <v>16</v>
      </c>
      <c r="F357" s="1">
        <v>150</v>
      </c>
      <c r="G357" s="1">
        <v>150</v>
      </c>
      <c r="H357" s="1">
        <v>669</v>
      </c>
      <c r="I357" s="53">
        <v>100</v>
      </c>
      <c r="J357" s="1">
        <v>100</v>
      </c>
      <c r="L357" s="53">
        <v>100</v>
      </c>
      <c r="O357" s="53">
        <v>0</v>
      </c>
      <c r="P357" s="53">
        <v>100</v>
      </c>
      <c r="Q357" s="53">
        <v>0</v>
      </c>
      <c r="R357" s="53">
        <v>0</v>
      </c>
      <c r="S357" s="53">
        <v>0</v>
      </c>
      <c r="Z357" s="53">
        <v>0</v>
      </c>
      <c r="AA357" s="53">
        <v>0</v>
      </c>
      <c r="AB357" s="53">
        <v>100</v>
      </c>
      <c r="AC357" s="54">
        <v>0</v>
      </c>
      <c r="AD357" s="54">
        <v>0</v>
      </c>
      <c r="AE357" s="54">
        <v>0</v>
      </c>
      <c r="AM357" s="1">
        <v>0</v>
      </c>
      <c r="AN357" s="1">
        <v>100</v>
      </c>
      <c r="AO357" s="1">
        <v>0</v>
      </c>
      <c r="AP357" s="1">
        <v>0</v>
      </c>
      <c r="AW357" s="142" t="str">
        <f t="shared" si="10"/>
        <v/>
      </c>
      <c r="AX357" s="142" t="str">
        <f t="shared" si="11"/>
        <v/>
      </c>
    </row>
    <row r="358" spans="3:50">
      <c r="C358" s="1" t="s">
        <v>1094</v>
      </c>
      <c r="D358" s="1" t="s">
        <v>1095</v>
      </c>
      <c r="AW358" s="142" t="str">
        <f t="shared" si="10"/>
        <v/>
      </c>
      <c r="AX358" s="142" t="str">
        <f t="shared" si="11"/>
        <v/>
      </c>
    </row>
    <row r="359" spans="3:50">
      <c r="C359" s="1" t="s">
        <v>1094</v>
      </c>
      <c r="D359" s="1" t="s">
        <v>1096</v>
      </c>
      <c r="AW359" s="142" t="str">
        <f t="shared" si="10"/>
        <v/>
      </c>
      <c r="AX359" s="142" t="str">
        <f t="shared" si="11"/>
        <v/>
      </c>
    </row>
    <row r="360" spans="3:50">
      <c r="C360" s="1" t="s">
        <v>1094</v>
      </c>
      <c r="D360" s="1" t="s">
        <v>1097</v>
      </c>
      <c r="AW360" s="142" t="str">
        <f t="shared" si="10"/>
        <v/>
      </c>
      <c r="AX360" s="142" t="str">
        <f t="shared" si="11"/>
        <v/>
      </c>
    </row>
    <row r="361" spans="3:50">
      <c r="C361" s="1" t="s">
        <v>1094</v>
      </c>
      <c r="D361" s="1" t="s">
        <v>1098</v>
      </c>
      <c r="AW361" s="142" t="str">
        <f t="shared" si="10"/>
        <v/>
      </c>
      <c r="AX361" s="142" t="str">
        <f t="shared" si="11"/>
        <v/>
      </c>
    </row>
    <row r="362" spans="3:50">
      <c r="C362" s="1" t="s">
        <v>1094</v>
      </c>
      <c r="D362" s="1" t="s">
        <v>1099</v>
      </c>
      <c r="AW362" s="142" t="str">
        <f t="shared" si="10"/>
        <v/>
      </c>
      <c r="AX362" s="142" t="str">
        <f t="shared" si="11"/>
        <v/>
      </c>
    </row>
    <row r="363" spans="3:50">
      <c r="C363" s="1" t="s">
        <v>1094</v>
      </c>
      <c r="D363" s="1" t="s">
        <v>1100</v>
      </c>
      <c r="E363" s="1">
        <v>132</v>
      </c>
      <c r="F363" s="1">
        <v>1338</v>
      </c>
      <c r="G363" s="1">
        <v>1338</v>
      </c>
      <c r="H363" s="1">
        <v>700</v>
      </c>
      <c r="I363" s="53">
        <v>937</v>
      </c>
      <c r="J363" s="1">
        <v>100</v>
      </c>
      <c r="L363" s="53">
        <v>937</v>
      </c>
      <c r="O363" s="53">
        <v>0</v>
      </c>
      <c r="P363" s="53">
        <v>100</v>
      </c>
      <c r="Q363" s="53">
        <v>0</v>
      </c>
      <c r="R363" s="53">
        <v>0</v>
      </c>
      <c r="S363" s="53">
        <v>0</v>
      </c>
      <c r="Z363" s="53">
        <v>0</v>
      </c>
      <c r="AA363" s="53">
        <v>0</v>
      </c>
      <c r="AB363" s="53">
        <v>100</v>
      </c>
      <c r="AC363" s="54">
        <v>0</v>
      </c>
      <c r="AD363" s="54">
        <v>0</v>
      </c>
      <c r="AE363" s="54">
        <v>0</v>
      </c>
      <c r="AM363" s="1">
        <v>0</v>
      </c>
      <c r="AN363" s="1">
        <v>100</v>
      </c>
      <c r="AO363" s="1">
        <v>0</v>
      </c>
      <c r="AP363" s="1">
        <v>0</v>
      </c>
      <c r="AW363" s="142" t="str">
        <f t="shared" si="10"/>
        <v/>
      </c>
      <c r="AX363" s="142" t="str">
        <f t="shared" si="11"/>
        <v/>
      </c>
    </row>
    <row r="364" spans="3:50">
      <c r="C364" s="1" t="s">
        <v>1094</v>
      </c>
      <c r="D364" s="1" t="s">
        <v>1101</v>
      </c>
      <c r="I364" s="53">
        <v>0</v>
      </c>
      <c r="L364" s="53">
        <v>0</v>
      </c>
      <c r="O364" s="53">
        <v>0</v>
      </c>
      <c r="Q364" s="53">
        <v>0</v>
      </c>
      <c r="R364" s="53">
        <v>0</v>
      </c>
      <c r="S364" s="53">
        <v>0</v>
      </c>
      <c r="Z364" s="53">
        <v>0</v>
      </c>
      <c r="AA364" s="53">
        <v>0</v>
      </c>
      <c r="AC364" s="54">
        <v>0</v>
      </c>
      <c r="AD364" s="54">
        <v>0</v>
      </c>
      <c r="AE364" s="54">
        <v>0</v>
      </c>
      <c r="AM364" s="1">
        <v>0</v>
      </c>
      <c r="AO364" s="1">
        <v>0</v>
      </c>
      <c r="AP364" s="1">
        <v>0</v>
      </c>
      <c r="AW364" s="142" t="str">
        <f t="shared" si="10"/>
        <v/>
      </c>
      <c r="AX364" s="142" t="str">
        <f t="shared" si="11"/>
        <v/>
      </c>
    </row>
    <row r="365" spans="3:50">
      <c r="C365" s="1" t="s">
        <v>1094</v>
      </c>
      <c r="D365" s="1" t="s">
        <v>1102</v>
      </c>
      <c r="E365" s="1">
        <v>115</v>
      </c>
      <c r="F365" s="1">
        <v>1200</v>
      </c>
      <c r="G365" s="1">
        <v>1200</v>
      </c>
      <c r="H365" s="1">
        <v>616</v>
      </c>
      <c r="I365" s="53">
        <v>739</v>
      </c>
      <c r="J365" s="1">
        <v>100</v>
      </c>
      <c r="L365" s="53">
        <v>739</v>
      </c>
      <c r="O365" s="53">
        <v>0</v>
      </c>
      <c r="P365" s="53">
        <v>100</v>
      </c>
      <c r="Q365" s="53">
        <v>0</v>
      </c>
      <c r="R365" s="53">
        <v>0</v>
      </c>
      <c r="S365" s="53">
        <v>0</v>
      </c>
      <c r="Z365" s="53">
        <v>0</v>
      </c>
      <c r="AA365" s="53">
        <v>0</v>
      </c>
      <c r="AB365" s="53">
        <v>100</v>
      </c>
      <c r="AC365" s="54">
        <v>0</v>
      </c>
      <c r="AD365" s="54">
        <v>0</v>
      </c>
      <c r="AE365" s="54">
        <v>0</v>
      </c>
      <c r="AM365" s="1">
        <v>0</v>
      </c>
      <c r="AN365" s="1">
        <v>100</v>
      </c>
      <c r="AO365" s="1">
        <v>0</v>
      </c>
      <c r="AP365" s="1">
        <v>0</v>
      </c>
      <c r="AW365" s="142" t="str">
        <f t="shared" si="10"/>
        <v/>
      </c>
      <c r="AX365" s="142" t="str">
        <f t="shared" si="11"/>
        <v/>
      </c>
    </row>
    <row r="366" spans="3:50">
      <c r="C366" s="1" t="s">
        <v>1103</v>
      </c>
      <c r="E366" s="1">
        <v>409</v>
      </c>
      <c r="F366" s="1">
        <v>4876</v>
      </c>
      <c r="G366" s="1">
        <v>4693</v>
      </c>
      <c r="H366" s="1">
        <v>656</v>
      </c>
      <c r="I366" s="53">
        <v>3198</v>
      </c>
      <c r="J366" s="1">
        <v>100</v>
      </c>
      <c r="K366" s="1">
        <v>0</v>
      </c>
      <c r="L366" s="53">
        <v>3198</v>
      </c>
      <c r="M366" s="53" t="s">
        <v>1032</v>
      </c>
      <c r="N366" s="53" t="s">
        <v>1032</v>
      </c>
      <c r="O366" s="53">
        <v>0</v>
      </c>
      <c r="P366" s="53">
        <v>0</v>
      </c>
      <c r="Q366" s="53">
        <v>0</v>
      </c>
      <c r="R366" s="53">
        <v>100</v>
      </c>
      <c r="S366" s="53">
        <v>0</v>
      </c>
      <c r="T366" s="53" t="s">
        <v>1032</v>
      </c>
      <c r="U366" s="53" t="s">
        <v>1032</v>
      </c>
      <c r="V366" s="53" t="s">
        <v>1032</v>
      </c>
      <c r="W366" s="53" t="s">
        <v>1032</v>
      </c>
      <c r="X366" s="53" t="s">
        <v>1032</v>
      </c>
      <c r="Y366" s="53" t="s">
        <v>1032</v>
      </c>
      <c r="Z366" s="53">
        <v>0</v>
      </c>
      <c r="AA366" s="53">
        <v>0</v>
      </c>
      <c r="AB366" s="53">
        <v>0</v>
      </c>
      <c r="AC366" s="54">
        <v>0</v>
      </c>
      <c r="AD366" s="54">
        <v>100</v>
      </c>
      <c r="AE366" s="54">
        <v>0</v>
      </c>
      <c r="AF366" s="54" t="s">
        <v>1032</v>
      </c>
      <c r="AG366" s="54" t="s">
        <v>1032</v>
      </c>
      <c r="AH366" s="54" t="s">
        <v>1032</v>
      </c>
      <c r="AI366" s="54" t="s">
        <v>1032</v>
      </c>
      <c r="AJ366" s="54" t="s">
        <v>1032</v>
      </c>
      <c r="AK366" s="1" t="s">
        <v>1032</v>
      </c>
      <c r="AL366" s="1" t="s">
        <v>1032</v>
      </c>
      <c r="AM366" s="1">
        <v>0</v>
      </c>
      <c r="AN366" s="1">
        <v>0</v>
      </c>
      <c r="AO366" s="1">
        <v>0</v>
      </c>
      <c r="AP366" s="1">
        <v>100</v>
      </c>
      <c r="AQ366" s="1" t="s">
        <v>1032</v>
      </c>
      <c r="AR366" s="1" t="s">
        <v>1032</v>
      </c>
      <c r="AS366" s="1" t="s">
        <v>1032</v>
      </c>
      <c r="AT366" s="1" t="s">
        <v>1032</v>
      </c>
      <c r="AU366" s="1" t="s">
        <v>1032</v>
      </c>
      <c r="AV366" s="1" t="s">
        <v>1032</v>
      </c>
      <c r="AW366" s="142" t="str">
        <f t="shared" si="10"/>
        <v/>
      </c>
      <c r="AX366" s="142" t="str">
        <f t="shared" si="11"/>
        <v/>
      </c>
    </row>
    <row r="367" spans="3:50">
      <c r="C367" s="1" t="s">
        <v>1104</v>
      </c>
      <c r="D367" s="1" t="s">
        <v>1105</v>
      </c>
      <c r="AW367" s="142" t="str">
        <f t="shared" si="10"/>
        <v/>
      </c>
      <c r="AX367" s="142" t="str">
        <f t="shared" si="11"/>
        <v/>
      </c>
    </row>
    <row r="368" spans="3:50">
      <c r="C368" s="1" t="s">
        <v>1104</v>
      </c>
      <c r="D368" s="1" t="s">
        <v>1104</v>
      </c>
      <c r="E368" s="1">
        <v>38</v>
      </c>
      <c r="F368" s="1">
        <v>207</v>
      </c>
      <c r="G368" s="1">
        <v>207</v>
      </c>
      <c r="H368" s="1">
        <v>720</v>
      </c>
      <c r="I368" s="53">
        <v>149</v>
      </c>
      <c r="J368" s="1">
        <v>100</v>
      </c>
      <c r="L368" s="53">
        <v>149</v>
      </c>
      <c r="O368" s="53">
        <v>0</v>
      </c>
      <c r="P368" s="53">
        <v>0</v>
      </c>
      <c r="Q368" s="53">
        <v>0</v>
      </c>
      <c r="R368" s="53">
        <v>100</v>
      </c>
      <c r="S368" s="53">
        <v>0</v>
      </c>
      <c r="Z368" s="53">
        <v>0</v>
      </c>
      <c r="AA368" s="53">
        <v>0</v>
      </c>
      <c r="AB368" s="53">
        <v>0</v>
      </c>
      <c r="AC368" s="54">
        <v>0</v>
      </c>
      <c r="AD368" s="54">
        <v>100</v>
      </c>
      <c r="AE368" s="54">
        <v>0</v>
      </c>
      <c r="AM368" s="1">
        <v>0</v>
      </c>
      <c r="AN368" s="1">
        <v>0</v>
      </c>
      <c r="AO368" s="1">
        <v>0</v>
      </c>
      <c r="AP368" s="1">
        <v>100</v>
      </c>
      <c r="AW368" s="142" t="str">
        <f t="shared" si="10"/>
        <v/>
      </c>
      <c r="AX368" s="142" t="str">
        <f t="shared" si="11"/>
        <v/>
      </c>
    </row>
    <row r="369" spans="3:50">
      <c r="C369" s="1" t="s">
        <v>1104</v>
      </c>
      <c r="D369" s="1" t="s">
        <v>1106</v>
      </c>
      <c r="AW369" s="142" t="str">
        <f t="shared" si="10"/>
        <v/>
      </c>
      <c r="AX369" s="142" t="str">
        <f t="shared" si="11"/>
        <v/>
      </c>
    </row>
    <row r="370" spans="3:50">
      <c r="C370" s="1" t="s">
        <v>1104</v>
      </c>
      <c r="D370" s="1" t="s">
        <v>1107</v>
      </c>
      <c r="AW370" s="142" t="str">
        <f t="shared" si="10"/>
        <v/>
      </c>
      <c r="AX370" s="142" t="str">
        <f t="shared" si="11"/>
        <v/>
      </c>
    </row>
    <row r="371" spans="3:50">
      <c r="C371" s="1" t="s">
        <v>1104</v>
      </c>
      <c r="D371" s="1" t="s">
        <v>1108</v>
      </c>
      <c r="E371" s="1">
        <v>184</v>
      </c>
      <c r="F371" s="1">
        <v>3645</v>
      </c>
      <c r="G371" s="1">
        <v>3462</v>
      </c>
      <c r="H371" s="1">
        <v>680</v>
      </c>
      <c r="I371" s="53">
        <v>2354</v>
      </c>
      <c r="J371" s="1">
        <v>100</v>
      </c>
      <c r="L371" s="53">
        <v>2354</v>
      </c>
      <c r="O371" s="53">
        <v>0</v>
      </c>
      <c r="P371" s="53">
        <v>0</v>
      </c>
      <c r="Q371" s="53">
        <v>0</v>
      </c>
      <c r="R371" s="53">
        <v>100</v>
      </c>
      <c r="S371" s="53">
        <v>0</v>
      </c>
      <c r="Z371" s="53">
        <v>0</v>
      </c>
      <c r="AA371" s="53">
        <v>0</v>
      </c>
      <c r="AB371" s="53">
        <v>0</v>
      </c>
      <c r="AC371" s="54">
        <v>0</v>
      </c>
      <c r="AD371" s="54">
        <v>100</v>
      </c>
      <c r="AE371" s="54">
        <v>0</v>
      </c>
      <c r="AM371" s="1">
        <v>0</v>
      </c>
      <c r="AN371" s="1">
        <v>0</v>
      </c>
      <c r="AO371" s="1">
        <v>0</v>
      </c>
      <c r="AP371" s="1">
        <v>100</v>
      </c>
      <c r="AW371" s="142" t="str">
        <f t="shared" si="10"/>
        <v/>
      </c>
      <c r="AX371" s="142" t="str">
        <f t="shared" si="11"/>
        <v/>
      </c>
    </row>
    <row r="372" spans="3:50">
      <c r="C372" s="1" t="s">
        <v>1104</v>
      </c>
      <c r="D372" s="1" t="s">
        <v>1109</v>
      </c>
      <c r="E372" s="1">
        <v>89</v>
      </c>
      <c r="F372" s="1">
        <v>534</v>
      </c>
      <c r="G372" s="1">
        <v>534</v>
      </c>
      <c r="H372" s="1">
        <v>750</v>
      </c>
      <c r="I372" s="53">
        <v>401</v>
      </c>
      <c r="J372" s="1">
        <v>100</v>
      </c>
      <c r="L372" s="53">
        <v>401</v>
      </c>
      <c r="O372" s="53">
        <v>0</v>
      </c>
      <c r="P372" s="53">
        <v>0</v>
      </c>
      <c r="Q372" s="53">
        <v>0</v>
      </c>
      <c r="R372" s="53">
        <v>100</v>
      </c>
      <c r="S372" s="53">
        <v>0</v>
      </c>
      <c r="Z372" s="53">
        <v>0</v>
      </c>
      <c r="AA372" s="53">
        <v>0</v>
      </c>
      <c r="AB372" s="53">
        <v>0</v>
      </c>
      <c r="AC372" s="54">
        <v>0</v>
      </c>
      <c r="AD372" s="54">
        <v>100</v>
      </c>
      <c r="AE372" s="54">
        <v>0</v>
      </c>
      <c r="AM372" s="1">
        <v>0</v>
      </c>
      <c r="AN372" s="1">
        <v>0</v>
      </c>
      <c r="AO372" s="1">
        <v>0</v>
      </c>
      <c r="AP372" s="1">
        <v>100</v>
      </c>
      <c r="AW372" s="142" t="str">
        <f t="shared" si="10"/>
        <v/>
      </c>
      <c r="AX372" s="142" t="str">
        <f t="shared" si="11"/>
        <v/>
      </c>
    </row>
    <row r="373" spans="3:50">
      <c r="C373" s="1" t="s">
        <v>1104</v>
      </c>
      <c r="D373" s="1" t="s">
        <v>1110</v>
      </c>
      <c r="AW373" s="142" t="str">
        <f t="shared" si="10"/>
        <v/>
      </c>
      <c r="AX373" s="142" t="str">
        <f t="shared" si="11"/>
        <v/>
      </c>
    </row>
    <row r="374" spans="3:50">
      <c r="C374" s="1" t="s">
        <v>1104</v>
      </c>
      <c r="D374" s="1" t="s">
        <v>1111</v>
      </c>
      <c r="E374" s="1">
        <v>98</v>
      </c>
      <c r="F374" s="1">
        <v>490</v>
      </c>
      <c r="G374" s="1">
        <v>490</v>
      </c>
      <c r="H374" s="1">
        <v>600</v>
      </c>
      <c r="I374" s="53">
        <v>294</v>
      </c>
      <c r="J374" s="1">
        <v>100</v>
      </c>
      <c r="L374" s="53">
        <v>294</v>
      </c>
      <c r="O374" s="53">
        <v>0</v>
      </c>
      <c r="P374" s="53">
        <v>0</v>
      </c>
      <c r="Q374" s="53">
        <v>0</v>
      </c>
      <c r="R374" s="53">
        <v>100</v>
      </c>
      <c r="S374" s="53">
        <v>0</v>
      </c>
      <c r="Z374" s="53">
        <v>0</v>
      </c>
      <c r="AA374" s="53">
        <v>0</v>
      </c>
      <c r="AB374" s="53">
        <v>0</v>
      </c>
      <c r="AC374" s="54">
        <v>0</v>
      </c>
      <c r="AD374" s="54">
        <v>100</v>
      </c>
      <c r="AE374" s="54">
        <v>0</v>
      </c>
      <c r="AM374" s="1">
        <v>0</v>
      </c>
      <c r="AN374" s="1">
        <v>0</v>
      </c>
      <c r="AO374" s="1">
        <v>0</v>
      </c>
      <c r="AP374" s="1">
        <v>100</v>
      </c>
      <c r="AW374" s="142" t="str">
        <f t="shared" si="10"/>
        <v/>
      </c>
      <c r="AX374" s="142" t="str">
        <f t="shared" si="11"/>
        <v/>
      </c>
    </row>
    <row r="375" spans="3:50">
      <c r="C375" s="1" t="s">
        <v>1104</v>
      </c>
      <c r="D375" s="1" t="s">
        <v>1112</v>
      </c>
      <c r="AW375" s="142" t="str">
        <f t="shared" si="10"/>
        <v/>
      </c>
      <c r="AX375" s="142" t="str">
        <f t="shared" si="11"/>
        <v/>
      </c>
    </row>
    <row r="376" spans="3:50">
      <c r="C376" s="1" t="s">
        <v>1104</v>
      </c>
      <c r="D376" s="1" t="s">
        <v>1113</v>
      </c>
      <c r="AW376" s="142" t="str">
        <f t="shared" si="10"/>
        <v/>
      </c>
      <c r="AX376" s="142" t="str">
        <f t="shared" si="11"/>
        <v/>
      </c>
    </row>
    <row r="377" spans="3:50">
      <c r="C377" s="1" t="s">
        <v>1203</v>
      </c>
      <c r="E377" s="1">
        <v>3423</v>
      </c>
      <c r="F377" s="1">
        <v>36310.450000000004</v>
      </c>
      <c r="G377" s="1">
        <v>36310.450000000004</v>
      </c>
      <c r="H377" s="1">
        <v>680</v>
      </c>
      <c r="I377" s="53">
        <v>24692</v>
      </c>
      <c r="J377" s="1">
        <v>100</v>
      </c>
      <c r="K377" s="1">
        <v>0</v>
      </c>
      <c r="L377" s="53">
        <v>24692</v>
      </c>
      <c r="M377" s="53" t="s">
        <v>1032</v>
      </c>
      <c r="N377" s="53" t="s">
        <v>1032</v>
      </c>
      <c r="O377" s="53">
        <v>0</v>
      </c>
      <c r="P377" s="53">
        <v>0</v>
      </c>
      <c r="Q377" s="53">
        <v>0</v>
      </c>
      <c r="R377" s="53">
        <v>90</v>
      </c>
      <c r="S377" s="53">
        <v>10</v>
      </c>
      <c r="T377" s="53" t="s">
        <v>1032</v>
      </c>
      <c r="U377" s="53" t="s">
        <v>1032</v>
      </c>
      <c r="V377" s="53" t="s">
        <v>1032</v>
      </c>
      <c r="W377" s="53" t="s">
        <v>1032</v>
      </c>
      <c r="X377" s="53" t="s">
        <v>1032</v>
      </c>
      <c r="Y377" s="53" t="s">
        <v>1032</v>
      </c>
      <c r="Z377" s="53">
        <v>0</v>
      </c>
      <c r="AA377" s="53">
        <v>0</v>
      </c>
      <c r="AB377" s="53">
        <v>0</v>
      </c>
      <c r="AC377" s="54">
        <v>0</v>
      </c>
      <c r="AD377" s="54">
        <v>90</v>
      </c>
      <c r="AE377" s="54">
        <v>10</v>
      </c>
      <c r="AF377" s="54" t="s">
        <v>1032</v>
      </c>
      <c r="AG377" s="54" t="s">
        <v>1032</v>
      </c>
      <c r="AH377" s="54" t="s">
        <v>1032</v>
      </c>
      <c r="AI377" s="54" t="s">
        <v>1032</v>
      </c>
      <c r="AJ377" s="54" t="s">
        <v>1032</v>
      </c>
      <c r="AK377" s="1" t="s">
        <v>1032</v>
      </c>
      <c r="AL377" s="1" t="s">
        <v>1032</v>
      </c>
      <c r="AM377" s="1">
        <v>0</v>
      </c>
      <c r="AN377" s="1">
        <v>0</v>
      </c>
      <c r="AO377" s="1">
        <v>0</v>
      </c>
      <c r="AP377" s="1">
        <v>0</v>
      </c>
      <c r="AQ377" s="1" t="s">
        <v>1032</v>
      </c>
      <c r="AR377" s="1" t="s">
        <v>1032</v>
      </c>
      <c r="AS377" s="1" t="s">
        <v>1032</v>
      </c>
      <c r="AT377" s="1" t="s">
        <v>1032</v>
      </c>
      <c r="AU377" s="1" t="s">
        <v>1032</v>
      </c>
      <c r="AV377" s="1" t="s">
        <v>1032</v>
      </c>
      <c r="AW377" s="142" t="str">
        <f t="shared" si="10"/>
        <v/>
      </c>
      <c r="AX377" s="142" t="str">
        <f t="shared" si="11"/>
        <v/>
      </c>
    </row>
    <row r="378" spans="3:50">
      <c r="C378" s="1" t="s">
        <v>1204</v>
      </c>
      <c r="D378" s="1" t="s">
        <v>1205</v>
      </c>
      <c r="E378" s="1">
        <v>126</v>
      </c>
      <c r="F378" s="1">
        <v>2450.75</v>
      </c>
      <c r="G378" s="1">
        <v>2450.75</v>
      </c>
      <c r="H378" s="1">
        <v>680</v>
      </c>
      <c r="I378" s="53">
        <v>1667</v>
      </c>
      <c r="J378" s="1">
        <v>100</v>
      </c>
      <c r="L378" s="53">
        <v>1667</v>
      </c>
      <c r="O378" s="53">
        <v>0</v>
      </c>
      <c r="P378" s="53">
        <v>0</v>
      </c>
      <c r="Q378" s="53">
        <v>0</v>
      </c>
      <c r="R378" s="53">
        <v>90</v>
      </c>
      <c r="S378" s="53">
        <v>10</v>
      </c>
      <c r="Z378" s="53">
        <v>0</v>
      </c>
      <c r="AA378" s="53">
        <v>0</v>
      </c>
      <c r="AB378" s="53">
        <v>0</v>
      </c>
      <c r="AC378" s="54">
        <v>0</v>
      </c>
      <c r="AD378" s="54">
        <v>90</v>
      </c>
      <c r="AE378" s="54">
        <v>10</v>
      </c>
      <c r="AM378" s="1">
        <v>0</v>
      </c>
      <c r="AN378" s="1">
        <v>0</v>
      </c>
      <c r="AO378" s="1">
        <v>0</v>
      </c>
      <c r="AP378" s="1">
        <v>0</v>
      </c>
      <c r="AW378" s="142" t="str">
        <f t="shared" si="10"/>
        <v/>
      </c>
      <c r="AX378" s="142" t="str">
        <f t="shared" si="11"/>
        <v/>
      </c>
    </row>
    <row r="379" spans="3:50">
      <c r="C379" s="1" t="s">
        <v>1204</v>
      </c>
      <c r="D379" s="1" t="s">
        <v>1206</v>
      </c>
      <c r="E379" s="1">
        <v>132</v>
      </c>
      <c r="F379" s="1">
        <v>7404.68</v>
      </c>
      <c r="G379" s="1">
        <v>7404.68</v>
      </c>
      <c r="H379" s="1">
        <v>680</v>
      </c>
      <c r="I379" s="53">
        <v>5035</v>
      </c>
      <c r="J379" s="1">
        <v>100</v>
      </c>
      <c r="L379" s="53">
        <v>5035</v>
      </c>
      <c r="O379" s="53">
        <v>0</v>
      </c>
      <c r="P379" s="53">
        <v>0</v>
      </c>
      <c r="Q379" s="53">
        <v>0</v>
      </c>
      <c r="R379" s="53">
        <v>90</v>
      </c>
      <c r="S379" s="53">
        <v>10</v>
      </c>
      <c r="Z379" s="53">
        <v>0</v>
      </c>
      <c r="AA379" s="53">
        <v>0</v>
      </c>
      <c r="AB379" s="53">
        <v>0</v>
      </c>
      <c r="AC379" s="54">
        <v>0</v>
      </c>
      <c r="AD379" s="54">
        <v>90</v>
      </c>
      <c r="AE379" s="54">
        <v>10</v>
      </c>
      <c r="AM379" s="1">
        <v>0</v>
      </c>
      <c r="AN379" s="1">
        <v>0</v>
      </c>
      <c r="AO379" s="1">
        <v>0</v>
      </c>
      <c r="AP379" s="1">
        <v>0</v>
      </c>
      <c r="AW379" s="142" t="str">
        <f t="shared" si="10"/>
        <v/>
      </c>
      <c r="AX379" s="142" t="str">
        <f t="shared" si="11"/>
        <v/>
      </c>
    </row>
    <row r="380" spans="3:50">
      <c r="C380" s="1" t="s">
        <v>1204</v>
      </c>
      <c r="D380" s="1" t="s">
        <v>1207</v>
      </c>
      <c r="E380" s="1">
        <v>104</v>
      </c>
      <c r="F380" s="1">
        <v>1808.14</v>
      </c>
      <c r="G380" s="1">
        <v>1808.14</v>
      </c>
      <c r="H380" s="1">
        <v>680</v>
      </c>
      <c r="I380" s="53">
        <v>1230</v>
      </c>
      <c r="J380" s="1">
        <v>100</v>
      </c>
      <c r="L380" s="53">
        <v>1230</v>
      </c>
      <c r="O380" s="53">
        <v>0</v>
      </c>
      <c r="P380" s="53">
        <v>0</v>
      </c>
      <c r="Q380" s="53">
        <v>0</v>
      </c>
      <c r="R380" s="53">
        <v>90</v>
      </c>
      <c r="S380" s="53">
        <v>10</v>
      </c>
      <c r="Z380" s="53">
        <v>0</v>
      </c>
      <c r="AA380" s="53">
        <v>0</v>
      </c>
      <c r="AB380" s="53">
        <v>0</v>
      </c>
      <c r="AC380" s="54">
        <v>0</v>
      </c>
      <c r="AD380" s="54">
        <v>90</v>
      </c>
      <c r="AE380" s="54">
        <v>10</v>
      </c>
      <c r="AM380" s="1">
        <v>0</v>
      </c>
      <c r="AN380" s="1">
        <v>0</v>
      </c>
      <c r="AO380" s="1">
        <v>0</v>
      </c>
      <c r="AP380" s="1">
        <v>0</v>
      </c>
      <c r="AW380" s="142" t="str">
        <f t="shared" si="10"/>
        <v/>
      </c>
      <c r="AX380" s="142" t="str">
        <f t="shared" si="11"/>
        <v/>
      </c>
    </row>
    <row r="381" spans="3:50">
      <c r="C381" s="1" t="s">
        <v>1204</v>
      </c>
      <c r="D381" s="1" t="s">
        <v>1208</v>
      </c>
      <c r="E381" s="1">
        <v>3</v>
      </c>
      <c r="F381" s="1">
        <v>86.75</v>
      </c>
      <c r="G381" s="1">
        <v>86.75</v>
      </c>
      <c r="H381" s="1">
        <v>680</v>
      </c>
      <c r="I381" s="53">
        <v>59</v>
      </c>
      <c r="J381" s="1">
        <v>100</v>
      </c>
      <c r="L381" s="53">
        <v>59</v>
      </c>
      <c r="O381" s="53">
        <v>0</v>
      </c>
      <c r="P381" s="53">
        <v>0</v>
      </c>
      <c r="Q381" s="53">
        <v>0</v>
      </c>
      <c r="R381" s="53">
        <v>90</v>
      </c>
      <c r="S381" s="53">
        <v>10</v>
      </c>
      <c r="Z381" s="53">
        <v>0</v>
      </c>
      <c r="AA381" s="53">
        <v>0</v>
      </c>
      <c r="AB381" s="53">
        <v>0</v>
      </c>
      <c r="AC381" s="54">
        <v>0</v>
      </c>
      <c r="AD381" s="54">
        <v>90</v>
      </c>
      <c r="AE381" s="54">
        <v>10</v>
      </c>
      <c r="AM381" s="1">
        <v>0</v>
      </c>
      <c r="AN381" s="1">
        <v>0</v>
      </c>
      <c r="AO381" s="1">
        <v>0</v>
      </c>
      <c r="AP381" s="1">
        <v>0</v>
      </c>
      <c r="AW381" s="142" t="str">
        <f t="shared" si="10"/>
        <v/>
      </c>
      <c r="AX381" s="142" t="str">
        <f t="shared" si="11"/>
        <v/>
      </c>
    </row>
    <row r="382" spans="3:50">
      <c r="C382" s="1" t="s">
        <v>1204</v>
      </c>
      <c r="D382" s="1" t="s">
        <v>1209</v>
      </c>
      <c r="E382" s="1">
        <v>598</v>
      </c>
      <c r="F382" s="1">
        <v>1427.2</v>
      </c>
      <c r="G382" s="1">
        <v>1427.2</v>
      </c>
      <c r="H382" s="1">
        <v>680</v>
      </c>
      <c r="I382" s="53">
        <v>970</v>
      </c>
      <c r="J382" s="1">
        <v>100</v>
      </c>
      <c r="L382" s="53">
        <v>970</v>
      </c>
      <c r="O382" s="53">
        <v>0</v>
      </c>
      <c r="P382" s="53">
        <v>0</v>
      </c>
      <c r="Q382" s="53">
        <v>0</v>
      </c>
      <c r="R382" s="53">
        <v>90</v>
      </c>
      <c r="S382" s="53">
        <v>10</v>
      </c>
      <c r="Z382" s="53">
        <v>0</v>
      </c>
      <c r="AA382" s="53">
        <v>0</v>
      </c>
      <c r="AB382" s="53">
        <v>0</v>
      </c>
      <c r="AC382" s="54">
        <v>0</v>
      </c>
      <c r="AD382" s="54">
        <v>90</v>
      </c>
      <c r="AE382" s="54">
        <v>10</v>
      </c>
      <c r="AM382" s="1">
        <v>0</v>
      </c>
      <c r="AN382" s="1">
        <v>0</v>
      </c>
      <c r="AO382" s="1">
        <v>0</v>
      </c>
      <c r="AP382" s="1">
        <v>0</v>
      </c>
      <c r="AW382" s="142" t="str">
        <f t="shared" si="10"/>
        <v/>
      </c>
      <c r="AX382" s="142" t="str">
        <f t="shared" si="11"/>
        <v/>
      </c>
    </row>
    <row r="383" spans="3:50">
      <c r="C383" s="1" t="s">
        <v>1204</v>
      </c>
      <c r="D383" s="1" t="s">
        <v>1210</v>
      </c>
      <c r="E383" s="1">
        <v>569</v>
      </c>
      <c r="F383" s="1">
        <v>4115.9799999999996</v>
      </c>
      <c r="G383" s="1">
        <v>4115.9799999999996</v>
      </c>
      <c r="H383" s="1">
        <v>680</v>
      </c>
      <c r="I383" s="53">
        <v>2799</v>
      </c>
      <c r="J383" s="1">
        <v>100</v>
      </c>
      <c r="L383" s="53">
        <v>2799</v>
      </c>
      <c r="O383" s="53">
        <v>0</v>
      </c>
      <c r="P383" s="53">
        <v>0</v>
      </c>
      <c r="Q383" s="53">
        <v>0</v>
      </c>
      <c r="R383" s="53">
        <v>90</v>
      </c>
      <c r="S383" s="53">
        <v>10</v>
      </c>
      <c r="Z383" s="53">
        <v>0</v>
      </c>
      <c r="AA383" s="53">
        <v>0</v>
      </c>
      <c r="AB383" s="53">
        <v>0</v>
      </c>
      <c r="AC383" s="54">
        <v>0</v>
      </c>
      <c r="AD383" s="54">
        <v>90</v>
      </c>
      <c r="AE383" s="54">
        <v>10</v>
      </c>
      <c r="AM383" s="1">
        <v>0</v>
      </c>
      <c r="AN383" s="1">
        <v>0</v>
      </c>
      <c r="AO383" s="1">
        <v>0</v>
      </c>
      <c r="AP383" s="1">
        <v>0</v>
      </c>
      <c r="AW383" s="142" t="str">
        <f t="shared" si="10"/>
        <v/>
      </c>
      <c r="AX383" s="142" t="str">
        <f t="shared" si="11"/>
        <v/>
      </c>
    </row>
    <row r="384" spans="3:50">
      <c r="C384" s="1" t="s">
        <v>1204</v>
      </c>
      <c r="D384" s="1" t="s">
        <v>1211</v>
      </c>
      <c r="E384" s="1">
        <v>461</v>
      </c>
      <c r="F384" s="1">
        <v>8185.01</v>
      </c>
      <c r="G384" s="1">
        <v>8185.01</v>
      </c>
      <c r="H384" s="1">
        <v>680</v>
      </c>
      <c r="I384" s="53">
        <v>5566</v>
      </c>
      <c r="J384" s="1">
        <v>100</v>
      </c>
      <c r="L384" s="53">
        <v>5566</v>
      </c>
      <c r="O384" s="53">
        <v>0</v>
      </c>
      <c r="P384" s="53">
        <v>0</v>
      </c>
      <c r="Q384" s="53">
        <v>0</v>
      </c>
      <c r="R384" s="53">
        <v>90</v>
      </c>
      <c r="S384" s="53">
        <v>10</v>
      </c>
      <c r="Z384" s="53">
        <v>0</v>
      </c>
      <c r="AA384" s="53">
        <v>0</v>
      </c>
      <c r="AB384" s="53">
        <v>0</v>
      </c>
      <c r="AC384" s="54">
        <v>0</v>
      </c>
      <c r="AD384" s="54">
        <v>90</v>
      </c>
      <c r="AE384" s="54">
        <v>10</v>
      </c>
      <c r="AM384" s="1">
        <v>0</v>
      </c>
      <c r="AN384" s="1">
        <v>0</v>
      </c>
      <c r="AO384" s="1">
        <v>0</v>
      </c>
      <c r="AP384" s="1">
        <v>0</v>
      </c>
      <c r="AW384" s="142" t="str">
        <f t="shared" si="10"/>
        <v/>
      </c>
      <c r="AX384" s="142" t="str">
        <f t="shared" si="11"/>
        <v/>
      </c>
    </row>
    <row r="385" spans="3:50">
      <c r="C385" s="1" t="s">
        <v>1204</v>
      </c>
      <c r="D385" s="1" t="s">
        <v>1212</v>
      </c>
      <c r="E385" s="1">
        <v>438</v>
      </c>
      <c r="F385" s="1">
        <v>3999.84</v>
      </c>
      <c r="G385" s="1">
        <v>3999.84</v>
      </c>
      <c r="H385" s="1">
        <v>680</v>
      </c>
      <c r="I385" s="53">
        <v>2720</v>
      </c>
      <c r="J385" s="1">
        <v>100</v>
      </c>
      <c r="L385" s="53">
        <v>2720</v>
      </c>
      <c r="O385" s="53">
        <v>0</v>
      </c>
      <c r="P385" s="53">
        <v>0</v>
      </c>
      <c r="Q385" s="53">
        <v>0</v>
      </c>
      <c r="R385" s="53">
        <v>90</v>
      </c>
      <c r="S385" s="53">
        <v>10</v>
      </c>
      <c r="Z385" s="53">
        <v>0</v>
      </c>
      <c r="AA385" s="53">
        <v>0</v>
      </c>
      <c r="AB385" s="53">
        <v>0</v>
      </c>
      <c r="AC385" s="54">
        <v>0</v>
      </c>
      <c r="AD385" s="54">
        <v>90</v>
      </c>
      <c r="AE385" s="54">
        <v>10</v>
      </c>
      <c r="AM385" s="1">
        <v>0</v>
      </c>
      <c r="AN385" s="1">
        <v>0</v>
      </c>
      <c r="AO385" s="1">
        <v>0</v>
      </c>
      <c r="AP385" s="1">
        <v>0</v>
      </c>
      <c r="AW385" s="142" t="str">
        <f t="shared" si="10"/>
        <v/>
      </c>
      <c r="AX385" s="142" t="str">
        <f t="shared" si="11"/>
        <v/>
      </c>
    </row>
    <row r="386" spans="3:50">
      <c r="C386" s="1" t="s">
        <v>1204</v>
      </c>
      <c r="D386" s="1" t="s">
        <v>1213</v>
      </c>
      <c r="E386" s="1">
        <v>70</v>
      </c>
      <c r="F386" s="1">
        <v>1412.56</v>
      </c>
      <c r="G386" s="1">
        <v>1412.56</v>
      </c>
      <c r="H386" s="1">
        <v>680</v>
      </c>
      <c r="I386" s="53">
        <v>961</v>
      </c>
      <c r="J386" s="1">
        <v>100</v>
      </c>
      <c r="L386" s="53">
        <v>961</v>
      </c>
      <c r="O386" s="53">
        <v>0</v>
      </c>
      <c r="P386" s="53">
        <v>0</v>
      </c>
      <c r="Q386" s="53">
        <v>0</v>
      </c>
      <c r="R386" s="53">
        <v>90</v>
      </c>
      <c r="S386" s="53">
        <v>10</v>
      </c>
      <c r="Z386" s="53">
        <v>0</v>
      </c>
      <c r="AA386" s="53">
        <v>0</v>
      </c>
      <c r="AB386" s="53">
        <v>0</v>
      </c>
      <c r="AC386" s="54">
        <v>0</v>
      </c>
      <c r="AD386" s="54">
        <v>90</v>
      </c>
      <c r="AE386" s="54">
        <v>10</v>
      </c>
      <c r="AM386" s="1">
        <v>0</v>
      </c>
      <c r="AN386" s="1">
        <v>0</v>
      </c>
      <c r="AO386" s="1">
        <v>0</v>
      </c>
      <c r="AP386" s="1">
        <v>0</v>
      </c>
      <c r="AW386" s="142" t="str">
        <f t="shared" si="10"/>
        <v/>
      </c>
      <c r="AX386" s="142" t="str">
        <f t="shared" si="11"/>
        <v/>
      </c>
    </row>
    <row r="387" spans="3:50">
      <c r="C387" s="1" t="s">
        <v>1204</v>
      </c>
      <c r="D387" s="1" t="s">
        <v>1214</v>
      </c>
      <c r="AW387" s="142" t="str">
        <f t="shared" si="10"/>
        <v/>
      </c>
      <c r="AX387" s="142" t="str">
        <f t="shared" si="11"/>
        <v/>
      </c>
    </row>
    <row r="388" spans="3:50">
      <c r="C388" s="1" t="s">
        <v>1204</v>
      </c>
      <c r="D388" s="1" t="s">
        <v>1215</v>
      </c>
      <c r="E388" s="1">
        <v>9</v>
      </c>
      <c r="F388" s="1">
        <v>110.5</v>
      </c>
      <c r="G388" s="1">
        <v>110.5</v>
      </c>
      <c r="H388" s="1">
        <v>680</v>
      </c>
      <c r="I388" s="53">
        <v>75</v>
      </c>
      <c r="J388" s="1">
        <v>100</v>
      </c>
      <c r="L388" s="53">
        <v>75</v>
      </c>
      <c r="O388" s="53">
        <v>0</v>
      </c>
      <c r="P388" s="53">
        <v>0</v>
      </c>
      <c r="Q388" s="53">
        <v>0</v>
      </c>
      <c r="R388" s="53">
        <v>90</v>
      </c>
      <c r="S388" s="53">
        <v>10</v>
      </c>
      <c r="Z388" s="53">
        <v>0</v>
      </c>
      <c r="AA388" s="53">
        <v>0</v>
      </c>
      <c r="AB388" s="53">
        <v>0</v>
      </c>
      <c r="AC388" s="54">
        <v>0</v>
      </c>
      <c r="AD388" s="54">
        <v>90</v>
      </c>
      <c r="AE388" s="54">
        <v>10</v>
      </c>
      <c r="AM388" s="1">
        <v>0</v>
      </c>
      <c r="AN388" s="1">
        <v>0</v>
      </c>
      <c r="AO388" s="1">
        <v>0</v>
      </c>
      <c r="AP388" s="1">
        <v>0</v>
      </c>
      <c r="AW388" s="142" t="str">
        <f t="shared" si="10"/>
        <v/>
      </c>
      <c r="AX388" s="142" t="str">
        <f t="shared" si="11"/>
        <v/>
      </c>
    </row>
    <row r="389" spans="3:50">
      <c r="C389" s="1" t="s">
        <v>1204</v>
      </c>
      <c r="D389" s="1" t="s">
        <v>1216</v>
      </c>
      <c r="E389" s="1">
        <v>2</v>
      </c>
      <c r="F389" s="1">
        <v>17.5</v>
      </c>
      <c r="G389" s="1">
        <v>17.5</v>
      </c>
      <c r="H389" s="1">
        <v>680</v>
      </c>
      <c r="I389" s="53">
        <v>12</v>
      </c>
      <c r="J389" s="1">
        <v>100</v>
      </c>
      <c r="L389" s="53">
        <v>12</v>
      </c>
      <c r="O389" s="53">
        <v>0</v>
      </c>
      <c r="P389" s="53">
        <v>0</v>
      </c>
      <c r="Q389" s="53">
        <v>0</v>
      </c>
      <c r="R389" s="53">
        <v>90</v>
      </c>
      <c r="S389" s="53">
        <v>10</v>
      </c>
      <c r="Z389" s="53">
        <v>0</v>
      </c>
      <c r="AA389" s="53">
        <v>0</v>
      </c>
      <c r="AB389" s="53">
        <v>0</v>
      </c>
      <c r="AC389" s="54">
        <v>0</v>
      </c>
      <c r="AD389" s="54">
        <v>90</v>
      </c>
      <c r="AE389" s="54">
        <v>10</v>
      </c>
      <c r="AM389" s="1">
        <v>0</v>
      </c>
      <c r="AN389" s="1">
        <v>0</v>
      </c>
      <c r="AO389" s="1">
        <v>0</v>
      </c>
      <c r="AP389" s="1">
        <v>0</v>
      </c>
      <c r="AW389" s="142" t="str">
        <f t="shared" si="10"/>
        <v/>
      </c>
      <c r="AX389" s="142" t="str">
        <f t="shared" si="11"/>
        <v/>
      </c>
    </row>
    <row r="390" spans="3:50">
      <c r="C390" s="1" t="s">
        <v>1204</v>
      </c>
      <c r="D390" s="1" t="s">
        <v>1217</v>
      </c>
      <c r="AW390" s="142" t="str">
        <f t="shared" si="10"/>
        <v/>
      </c>
      <c r="AX390" s="142" t="str">
        <f t="shared" si="11"/>
        <v/>
      </c>
    </row>
    <row r="391" spans="3:50">
      <c r="C391" s="1" t="s">
        <v>1204</v>
      </c>
      <c r="D391" s="1" t="s">
        <v>1218</v>
      </c>
      <c r="E391" s="1">
        <v>289</v>
      </c>
      <c r="F391" s="1">
        <v>3512.77</v>
      </c>
      <c r="G391" s="1">
        <v>3512.77</v>
      </c>
      <c r="H391" s="1">
        <v>680</v>
      </c>
      <c r="I391" s="53">
        <v>2389</v>
      </c>
      <c r="J391" s="1">
        <v>100</v>
      </c>
      <c r="L391" s="53">
        <v>2389</v>
      </c>
      <c r="O391" s="53">
        <v>0</v>
      </c>
      <c r="P391" s="53">
        <v>0</v>
      </c>
      <c r="Q391" s="53">
        <v>0</v>
      </c>
      <c r="R391" s="53">
        <v>90</v>
      </c>
      <c r="S391" s="53">
        <v>10</v>
      </c>
      <c r="Z391" s="53">
        <v>0</v>
      </c>
      <c r="AA391" s="53">
        <v>0</v>
      </c>
      <c r="AB391" s="53">
        <v>0</v>
      </c>
      <c r="AC391" s="54">
        <v>0</v>
      </c>
      <c r="AD391" s="54">
        <v>90</v>
      </c>
      <c r="AE391" s="54">
        <v>10</v>
      </c>
      <c r="AM391" s="1">
        <v>0</v>
      </c>
      <c r="AN391" s="1">
        <v>0</v>
      </c>
      <c r="AO391" s="1">
        <v>0</v>
      </c>
      <c r="AP391" s="1">
        <v>0</v>
      </c>
      <c r="AW391" s="142" t="str">
        <f t="shared" si="10"/>
        <v/>
      </c>
      <c r="AX391" s="142" t="str">
        <f t="shared" si="11"/>
        <v/>
      </c>
    </row>
    <row r="392" spans="3:50">
      <c r="C392" s="1" t="s">
        <v>1204</v>
      </c>
      <c r="D392" s="1" t="s">
        <v>1153</v>
      </c>
      <c r="E392" s="1">
        <v>6</v>
      </c>
      <c r="F392" s="1">
        <v>38.65</v>
      </c>
      <c r="G392" s="1">
        <v>38.65</v>
      </c>
      <c r="H392" s="1">
        <v>680</v>
      </c>
      <c r="I392" s="53">
        <v>26</v>
      </c>
      <c r="J392" s="1">
        <v>100</v>
      </c>
      <c r="L392" s="53">
        <v>26</v>
      </c>
      <c r="O392" s="53">
        <v>0</v>
      </c>
      <c r="P392" s="53">
        <v>0</v>
      </c>
      <c r="Q392" s="53">
        <v>0</v>
      </c>
      <c r="R392" s="53">
        <v>90</v>
      </c>
      <c r="S392" s="53">
        <v>10</v>
      </c>
      <c r="Z392" s="53">
        <v>0</v>
      </c>
      <c r="AA392" s="53">
        <v>0</v>
      </c>
      <c r="AB392" s="53">
        <v>0</v>
      </c>
      <c r="AC392" s="54">
        <v>0</v>
      </c>
      <c r="AD392" s="54">
        <v>90</v>
      </c>
      <c r="AE392" s="54">
        <v>10</v>
      </c>
      <c r="AM392" s="1">
        <v>0</v>
      </c>
      <c r="AN392" s="1">
        <v>0</v>
      </c>
      <c r="AO392" s="1">
        <v>0</v>
      </c>
      <c r="AP392" s="1">
        <v>0</v>
      </c>
      <c r="AW392" s="142" t="str">
        <f t="shared" ref="AW392:AW455" si="12">IF(SUM($E392:$AV392)&lt;&gt;0,IFERROR(IFERROR(INDEX(pname,MATCH($B392,pid_fao,0),1),INDEX(pname,MATCH($B392,pid_th,0),1)),""),"")</f>
        <v/>
      </c>
      <c r="AX392" s="142" t="str">
        <f t="shared" ref="AX392:AX455" si="13">IF(SUM($E392:$AV392)&lt;&gt;0,IFERROR(IFERROR(INDEX(pname,MATCH($B392,pid_fao,0),5),INDEX(pname,MATCH($B392,pid_th,0),5)),""),"")</f>
        <v/>
      </c>
    </row>
    <row r="393" spans="3:50">
      <c r="C393" s="1" t="s">
        <v>1204</v>
      </c>
      <c r="D393" s="1" t="s">
        <v>1219</v>
      </c>
      <c r="E393" s="1">
        <v>616</v>
      </c>
      <c r="F393" s="1">
        <v>1740.12</v>
      </c>
      <c r="G393" s="1">
        <v>1740.12</v>
      </c>
      <c r="H393" s="1">
        <v>680</v>
      </c>
      <c r="I393" s="53">
        <v>1183</v>
      </c>
      <c r="J393" s="1">
        <v>100</v>
      </c>
      <c r="L393" s="53">
        <v>1183</v>
      </c>
      <c r="O393" s="53">
        <v>0</v>
      </c>
      <c r="P393" s="53">
        <v>0</v>
      </c>
      <c r="Q393" s="53">
        <v>0</v>
      </c>
      <c r="R393" s="53">
        <v>90</v>
      </c>
      <c r="S393" s="53">
        <v>10</v>
      </c>
      <c r="Z393" s="53">
        <v>0</v>
      </c>
      <c r="AA393" s="53">
        <v>0</v>
      </c>
      <c r="AB393" s="53">
        <v>0</v>
      </c>
      <c r="AC393" s="54">
        <v>0</v>
      </c>
      <c r="AD393" s="54">
        <v>90</v>
      </c>
      <c r="AE393" s="54">
        <v>10</v>
      </c>
      <c r="AM393" s="1">
        <v>0</v>
      </c>
      <c r="AN393" s="1">
        <v>0</v>
      </c>
      <c r="AO393" s="1">
        <v>0</v>
      </c>
      <c r="AP393" s="1">
        <v>0</v>
      </c>
      <c r="AW393" s="142" t="str">
        <f t="shared" si="12"/>
        <v/>
      </c>
      <c r="AX393" s="142" t="str">
        <f t="shared" si="13"/>
        <v/>
      </c>
    </row>
    <row r="394" spans="3:50">
      <c r="C394" s="1" t="s">
        <v>1283</v>
      </c>
      <c r="E394" s="1">
        <v>265</v>
      </c>
      <c r="F394" s="1">
        <v>2100</v>
      </c>
      <c r="G394" s="1">
        <v>2045</v>
      </c>
      <c r="H394" s="1">
        <v>485</v>
      </c>
      <c r="I394" s="53">
        <v>1018</v>
      </c>
      <c r="J394" s="1">
        <v>100</v>
      </c>
      <c r="K394" s="1">
        <v>0</v>
      </c>
      <c r="L394" s="53">
        <v>1018</v>
      </c>
      <c r="M394" s="53" t="s">
        <v>1032</v>
      </c>
      <c r="N394" s="53" t="s">
        <v>1032</v>
      </c>
      <c r="O394" s="53">
        <v>0</v>
      </c>
      <c r="P394" s="53">
        <v>0</v>
      </c>
      <c r="Q394" s="53">
        <v>0</v>
      </c>
      <c r="R394" s="53">
        <v>0</v>
      </c>
      <c r="S394" s="53">
        <v>0</v>
      </c>
      <c r="T394" s="53" t="s">
        <v>1032</v>
      </c>
      <c r="U394" s="53" t="s">
        <v>1032</v>
      </c>
      <c r="V394" s="53" t="s">
        <v>1032</v>
      </c>
      <c r="W394" s="53" t="s">
        <v>1032</v>
      </c>
      <c r="X394" s="53" t="s">
        <v>1032</v>
      </c>
      <c r="Y394" s="53" t="s">
        <v>1032</v>
      </c>
      <c r="Z394" s="53">
        <v>17.5</v>
      </c>
      <c r="AA394" s="53">
        <v>82.5</v>
      </c>
      <c r="AB394" s="53">
        <v>0</v>
      </c>
      <c r="AC394" s="54">
        <v>0</v>
      </c>
      <c r="AD394" s="54">
        <v>0</v>
      </c>
      <c r="AE394" s="54">
        <v>0</v>
      </c>
      <c r="AF394" s="54" t="s">
        <v>1032</v>
      </c>
      <c r="AG394" s="54" t="s">
        <v>1032</v>
      </c>
      <c r="AH394" s="54" t="s">
        <v>1032</v>
      </c>
      <c r="AI394" s="54" t="s">
        <v>1032</v>
      </c>
      <c r="AJ394" s="54" t="s">
        <v>1032</v>
      </c>
      <c r="AK394" s="1" t="s">
        <v>1032</v>
      </c>
      <c r="AL394" s="1" t="s">
        <v>1032</v>
      </c>
      <c r="AM394" s="1">
        <v>0</v>
      </c>
      <c r="AN394" s="1">
        <v>0</v>
      </c>
      <c r="AO394" s="1">
        <v>0</v>
      </c>
      <c r="AP394" s="1">
        <v>0</v>
      </c>
      <c r="AQ394" s="1" t="s">
        <v>1032</v>
      </c>
      <c r="AR394" s="1" t="s">
        <v>1032</v>
      </c>
      <c r="AS394" s="1" t="s">
        <v>1032</v>
      </c>
      <c r="AT394" s="1" t="s">
        <v>1032</v>
      </c>
      <c r="AU394" s="1" t="s">
        <v>1032</v>
      </c>
      <c r="AV394" s="1" t="s">
        <v>1032</v>
      </c>
      <c r="AW394" s="142" t="str">
        <f t="shared" si="12"/>
        <v/>
      </c>
      <c r="AX394" s="142" t="str">
        <f t="shared" si="13"/>
        <v/>
      </c>
    </row>
    <row r="395" spans="3:50">
      <c r="C395" s="1" t="s">
        <v>1284</v>
      </c>
      <c r="D395" s="1" t="s">
        <v>1285</v>
      </c>
      <c r="E395" s="1">
        <v>15</v>
      </c>
      <c r="F395" s="1">
        <v>100</v>
      </c>
      <c r="G395" s="1">
        <v>95</v>
      </c>
      <c r="H395" s="1">
        <v>450</v>
      </c>
      <c r="I395" s="53">
        <v>43</v>
      </c>
      <c r="J395" s="1">
        <v>100</v>
      </c>
      <c r="K395" s="1">
        <v>0</v>
      </c>
      <c r="L395" s="53">
        <v>43</v>
      </c>
      <c r="O395" s="53">
        <v>0</v>
      </c>
      <c r="P395" s="53">
        <v>0</v>
      </c>
      <c r="Q395" s="53">
        <v>0</v>
      </c>
      <c r="R395" s="53">
        <v>0</v>
      </c>
      <c r="S395" s="53">
        <v>0</v>
      </c>
      <c r="Z395" s="53">
        <v>15</v>
      </c>
      <c r="AA395" s="53">
        <v>85</v>
      </c>
      <c r="AB395" s="53">
        <v>0</v>
      </c>
      <c r="AC395" s="54">
        <v>0</v>
      </c>
      <c r="AD395" s="54">
        <v>0</v>
      </c>
      <c r="AE395" s="54">
        <v>0</v>
      </c>
      <c r="AM395" s="1">
        <v>0</v>
      </c>
      <c r="AN395" s="1">
        <v>0</v>
      </c>
      <c r="AO395" s="1">
        <v>0</v>
      </c>
      <c r="AP395" s="1">
        <v>0</v>
      </c>
      <c r="AW395" s="142" t="str">
        <f t="shared" si="12"/>
        <v/>
      </c>
      <c r="AX395" s="142" t="str">
        <f t="shared" si="13"/>
        <v/>
      </c>
    </row>
    <row r="396" spans="3:50">
      <c r="C396" s="1" t="s">
        <v>1284</v>
      </c>
      <c r="D396" s="1" t="s">
        <v>1286</v>
      </c>
      <c r="AW396" s="142" t="str">
        <f t="shared" si="12"/>
        <v/>
      </c>
      <c r="AX396" s="142" t="str">
        <f t="shared" si="13"/>
        <v/>
      </c>
    </row>
    <row r="397" spans="3:50">
      <c r="C397" s="1" t="s">
        <v>1284</v>
      </c>
      <c r="D397" s="1" t="s">
        <v>1287</v>
      </c>
      <c r="AW397" s="142" t="str">
        <f t="shared" si="12"/>
        <v/>
      </c>
      <c r="AX397" s="142" t="str">
        <f t="shared" si="13"/>
        <v/>
      </c>
    </row>
    <row r="398" spans="3:50">
      <c r="C398" s="1" t="s">
        <v>1284</v>
      </c>
      <c r="D398" s="1" t="s">
        <v>1288</v>
      </c>
      <c r="E398" s="1">
        <v>250</v>
      </c>
      <c r="F398" s="1">
        <v>2000</v>
      </c>
      <c r="G398" s="1">
        <v>1950</v>
      </c>
      <c r="H398" s="1">
        <v>500</v>
      </c>
      <c r="I398" s="53">
        <v>975</v>
      </c>
      <c r="J398" s="1">
        <v>100</v>
      </c>
      <c r="K398" s="1">
        <v>0</v>
      </c>
      <c r="L398" s="53">
        <v>975</v>
      </c>
      <c r="O398" s="53">
        <v>0</v>
      </c>
      <c r="P398" s="53">
        <v>0</v>
      </c>
      <c r="Q398" s="53">
        <v>0</v>
      </c>
      <c r="R398" s="53">
        <v>0</v>
      </c>
      <c r="S398" s="53">
        <v>0</v>
      </c>
      <c r="Z398" s="53">
        <v>20</v>
      </c>
      <c r="AA398" s="53">
        <v>80</v>
      </c>
      <c r="AB398" s="53">
        <v>0</v>
      </c>
      <c r="AC398" s="54">
        <v>0</v>
      </c>
      <c r="AD398" s="54">
        <v>0</v>
      </c>
      <c r="AE398" s="54">
        <v>0</v>
      </c>
      <c r="AM398" s="1">
        <v>0</v>
      </c>
      <c r="AN398" s="1">
        <v>0</v>
      </c>
      <c r="AO398" s="1">
        <v>0</v>
      </c>
      <c r="AP398" s="1">
        <v>0</v>
      </c>
      <c r="AW398" s="142" t="str">
        <f t="shared" si="12"/>
        <v/>
      </c>
      <c r="AX398" s="142" t="str">
        <f t="shared" si="13"/>
        <v/>
      </c>
    </row>
    <row r="399" spans="3:50">
      <c r="C399" s="1" t="s">
        <v>1289</v>
      </c>
      <c r="E399" s="1">
        <v>50</v>
      </c>
      <c r="F399" s="1">
        <v>600</v>
      </c>
      <c r="G399" s="1">
        <v>600</v>
      </c>
      <c r="H399" s="1">
        <v>600</v>
      </c>
      <c r="I399" s="53">
        <v>360</v>
      </c>
      <c r="J399" s="1">
        <v>100</v>
      </c>
      <c r="K399" s="1">
        <v>0</v>
      </c>
      <c r="L399" s="53">
        <v>360</v>
      </c>
      <c r="M399" s="53" t="s">
        <v>1032</v>
      </c>
      <c r="N399" s="53" t="s">
        <v>1032</v>
      </c>
      <c r="O399" s="53">
        <v>0</v>
      </c>
      <c r="P399" s="53">
        <v>0</v>
      </c>
      <c r="Q399" s="53">
        <v>0</v>
      </c>
      <c r="R399" s="53">
        <v>0</v>
      </c>
      <c r="S399" s="53">
        <v>0</v>
      </c>
      <c r="T399" s="53" t="s">
        <v>1032</v>
      </c>
      <c r="U399" s="53" t="s">
        <v>1032</v>
      </c>
      <c r="V399" s="53" t="s">
        <v>1032</v>
      </c>
      <c r="W399" s="53" t="s">
        <v>1032</v>
      </c>
      <c r="X399" s="53" t="s">
        <v>1032</v>
      </c>
      <c r="Y399" s="53" t="s">
        <v>1032</v>
      </c>
      <c r="Z399" s="53">
        <v>0</v>
      </c>
      <c r="AA399" s="53">
        <v>0</v>
      </c>
      <c r="AB399" s="53">
        <v>90</v>
      </c>
      <c r="AC399" s="54">
        <v>10</v>
      </c>
      <c r="AD399" s="54">
        <v>0</v>
      </c>
      <c r="AE399" s="54">
        <v>0</v>
      </c>
      <c r="AF399" s="54" t="s">
        <v>1032</v>
      </c>
      <c r="AG399" s="54" t="s">
        <v>1032</v>
      </c>
      <c r="AH399" s="54" t="s">
        <v>1032</v>
      </c>
      <c r="AI399" s="54" t="s">
        <v>1032</v>
      </c>
      <c r="AJ399" s="54" t="s">
        <v>1032</v>
      </c>
      <c r="AK399" s="1" t="s">
        <v>1032</v>
      </c>
      <c r="AL399" s="1" t="s">
        <v>1032</v>
      </c>
      <c r="AM399" s="1">
        <v>0</v>
      </c>
      <c r="AN399" s="1">
        <v>0</v>
      </c>
      <c r="AO399" s="1">
        <v>0</v>
      </c>
      <c r="AP399" s="1">
        <v>0</v>
      </c>
      <c r="AQ399" s="1" t="s">
        <v>1032</v>
      </c>
      <c r="AR399" s="1" t="s">
        <v>1032</v>
      </c>
      <c r="AS399" s="1" t="s">
        <v>1032</v>
      </c>
      <c r="AT399" s="1" t="s">
        <v>1032</v>
      </c>
      <c r="AU399" s="1" t="s">
        <v>1032</v>
      </c>
      <c r="AV399" s="1" t="s">
        <v>1032</v>
      </c>
      <c r="AW399" s="142" t="str">
        <f t="shared" si="12"/>
        <v/>
      </c>
      <c r="AX399" s="142" t="str">
        <f t="shared" si="13"/>
        <v/>
      </c>
    </row>
    <row r="400" spans="3:50">
      <c r="C400" s="1" t="s">
        <v>1290</v>
      </c>
      <c r="D400" s="1" t="s">
        <v>1291</v>
      </c>
      <c r="AW400" s="142" t="str">
        <f t="shared" si="12"/>
        <v/>
      </c>
      <c r="AX400" s="142" t="str">
        <f t="shared" si="13"/>
        <v/>
      </c>
    </row>
    <row r="401" spans="3:50">
      <c r="C401" s="1" t="s">
        <v>1290</v>
      </c>
      <c r="D401" s="1" t="s">
        <v>1292</v>
      </c>
      <c r="AW401" s="142" t="str">
        <f t="shared" si="12"/>
        <v/>
      </c>
      <c r="AX401" s="142" t="str">
        <f t="shared" si="13"/>
        <v/>
      </c>
    </row>
    <row r="402" spans="3:50">
      <c r="C402" s="1" t="s">
        <v>1290</v>
      </c>
      <c r="D402" s="1" t="s">
        <v>1290</v>
      </c>
      <c r="AW402" s="142" t="str">
        <f t="shared" si="12"/>
        <v/>
      </c>
      <c r="AX402" s="142" t="str">
        <f t="shared" si="13"/>
        <v/>
      </c>
    </row>
    <row r="403" spans="3:50">
      <c r="C403" s="1" t="s">
        <v>1290</v>
      </c>
      <c r="D403" s="1" t="s">
        <v>1293</v>
      </c>
      <c r="AW403" s="142" t="str">
        <f t="shared" si="12"/>
        <v/>
      </c>
      <c r="AX403" s="142" t="str">
        <f t="shared" si="13"/>
        <v/>
      </c>
    </row>
    <row r="404" spans="3:50">
      <c r="C404" s="1" t="s">
        <v>1290</v>
      </c>
      <c r="D404" s="1" t="s">
        <v>1294</v>
      </c>
      <c r="E404" s="1">
        <v>50</v>
      </c>
      <c r="F404" s="1">
        <v>600</v>
      </c>
      <c r="G404" s="1">
        <v>600</v>
      </c>
      <c r="H404" s="1">
        <v>600</v>
      </c>
      <c r="I404" s="53">
        <v>360</v>
      </c>
      <c r="J404" s="1">
        <v>100</v>
      </c>
      <c r="L404" s="53">
        <v>360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Z404" s="53">
        <v>0</v>
      </c>
      <c r="AA404" s="53">
        <v>0</v>
      </c>
      <c r="AB404" s="53">
        <v>90</v>
      </c>
      <c r="AC404" s="54">
        <v>10</v>
      </c>
      <c r="AD404" s="54">
        <v>0</v>
      </c>
      <c r="AE404" s="54">
        <v>0</v>
      </c>
      <c r="AM404" s="1">
        <v>0</v>
      </c>
      <c r="AN404" s="1">
        <v>0</v>
      </c>
      <c r="AO404" s="1">
        <v>0</v>
      </c>
      <c r="AP404" s="1">
        <v>0</v>
      </c>
      <c r="AW404" s="142" t="str">
        <f t="shared" si="12"/>
        <v/>
      </c>
      <c r="AX404" s="142" t="str">
        <f t="shared" si="13"/>
        <v/>
      </c>
    </row>
    <row r="405" spans="3:50">
      <c r="C405" s="1" t="s">
        <v>1295</v>
      </c>
      <c r="E405" s="1">
        <v>553</v>
      </c>
      <c r="F405" s="1">
        <v>4383</v>
      </c>
      <c r="G405" s="1">
        <v>4383</v>
      </c>
      <c r="H405" s="1">
        <v>643</v>
      </c>
      <c r="I405" s="53">
        <v>2819</v>
      </c>
      <c r="J405" s="1">
        <v>100</v>
      </c>
      <c r="K405" s="1">
        <v>0</v>
      </c>
      <c r="L405" s="53">
        <v>2819</v>
      </c>
      <c r="M405" s="53" t="s">
        <v>1032</v>
      </c>
      <c r="N405" s="53" t="s">
        <v>1032</v>
      </c>
      <c r="O405" s="53">
        <v>0</v>
      </c>
      <c r="P405" s="53">
        <v>20</v>
      </c>
      <c r="Q405" s="53">
        <v>60</v>
      </c>
      <c r="R405" s="53">
        <v>33.333333333333336</v>
      </c>
      <c r="S405" s="53" t="s">
        <v>1032</v>
      </c>
      <c r="T405" s="53" t="s">
        <v>1032</v>
      </c>
      <c r="U405" s="53" t="s">
        <v>1032</v>
      </c>
      <c r="V405" s="53" t="s">
        <v>1032</v>
      </c>
      <c r="W405" s="53" t="s">
        <v>1032</v>
      </c>
      <c r="X405" s="53" t="s">
        <v>1032</v>
      </c>
      <c r="Y405" s="53" t="s">
        <v>1032</v>
      </c>
      <c r="Z405" s="53">
        <v>0</v>
      </c>
      <c r="AA405" s="53">
        <v>0</v>
      </c>
      <c r="AB405" s="53">
        <v>20</v>
      </c>
      <c r="AC405" s="54">
        <v>60</v>
      </c>
      <c r="AD405" s="54">
        <v>33.333333333333336</v>
      </c>
      <c r="AE405" s="54">
        <v>0</v>
      </c>
      <c r="AF405" s="54" t="s">
        <v>1032</v>
      </c>
      <c r="AG405" s="54" t="s">
        <v>1032</v>
      </c>
      <c r="AH405" s="54" t="s">
        <v>1032</v>
      </c>
      <c r="AI405" s="54" t="s">
        <v>1032</v>
      </c>
      <c r="AJ405" s="54" t="s">
        <v>1032</v>
      </c>
      <c r="AK405" s="1" t="s">
        <v>1032</v>
      </c>
      <c r="AL405" s="1" t="s">
        <v>1032</v>
      </c>
      <c r="AM405" s="1">
        <v>0</v>
      </c>
      <c r="AN405" s="1">
        <v>0</v>
      </c>
      <c r="AO405" s="1">
        <v>0</v>
      </c>
      <c r="AP405" s="1">
        <v>0</v>
      </c>
      <c r="AQ405" s="1" t="s">
        <v>1032</v>
      </c>
      <c r="AR405" s="1" t="s">
        <v>1032</v>
      </c>
      <c r="AS405" s="1" t="s">
        <v>1032</v>
      </c>
      <c r="AT405" s="1" t="s">
        <v>1032</v>
      </c>
      <c r="AU405" s="1" t="s">
        <v>1032</v>
      </c>
      <c r="AV405" s="1" t="s">
        <v>1032</v>
      </c>
      <c r="AW405" s="142" t="str">
        <f t="shared" si="12"/>
        <v/>
      </c>
      <c r="AX405" s="142" t="str">
        <f t="shared" si="13"/>
        <v/>
      </c>
    </row>
    <row r="406" spans="3:50">
      <c r="C406" s="1" t="s">
        <v>1296</v>
      </c>
      <c r="D406" s="1" t="s">
        <v>1297</v>
      </c>
      <c r="AW406" s="142" t="str">
        <f t="shared" si="12"/>
        <v/>
      </c>
      <c r="AX406" s="142" t="str">
        <f t="shared" si="13"/>
        <v/>
      </c>
    </row>
    <row r="407" spans="3:50">
      <c r="C407" s="1" t="s">
        <v>1296</v>
      </c>
      <c r="D407" s="1" t="s">
        <v>1298</v>
      </c>
      <c r="AW407" s="142" t="str">
        <f t="shared" si="12"/>
        <v/>
      </c>
      <c r="AX407" s="142" t="str">
        <f t="shared" si="13"/>
        <v/>
      </c>
    </row>
    <row r="408" spans="3:50">
      <c r="C408" s="1" t="s">
        <v>1296</v>
      </c>
      <c r="D408" s="1" t="s">
        <v>1299</v>
      </c>
      <c r="AW408" s="142" t="str">
        <f t="shared" si="12"/>
        <v/>
      </c>
      <c r="AX408" s="142" t="str">
        <f t="shared" si="13"/>
        <v/>
      </c>
    </row>
    <row r="409" spans="3:50">
      <c r="C409" s="1" t="s">
        <v>1296</v>
      </c>
      <c r="D409" s="1" t="s">
        <v>1300</v>
      </c>
      <c r="AW409" s="142" t="str">
        <f t="shared" si="12"/>
        <v/>
      </c>
      <c r="AX409" s="142" t="str">
        <f t="shared" si="13"/>
        <v/>
      </c>
    </row>
    <row r="410" spans="3:50">
      <c r="C410" s="1" t="s">
        <v>1296</v>
      </c>
      <c r="D410" s="1" t="s">
        <v>1301</v>
      </c>
      <c r="AW410" s="142" t="str">
        <f t="shared" si="12"/>
        <v/>
      </c>
      <c r="AX410" s="142" t="str">
        <f t="shared" si="13"/>
        <v/>
      </c>
    </row>
    <row r="411" spans="3:50">
      <c r="C411" s="1" t="s">
        <v>1296</v>
      </c>
      <c r="D411" s="1" t="s">
        <v>1302</v>
      </c>
      <c r="E411" s="1">
        <v>240</v>
      </c>
      <c r="F411" s="1">
        <v>1200</v>
      </c>
      <c r="G411" s="1">
        <v>1200</v>
      </c>
      <c r="H411" s="1">
        <v>600</v>
      </c>
      <c r="I411" s="53">
        <v>720</v>
      </c>
      <c r="J411" s="1">
        <v>100</v>
      </c>
      <c r="L411" s="53">
        <v>720</v>
      </c>
      <c r="O411" s="53">
        <v>0</v>
      </c>
      <c r="P411" s="53">
        <v>20</v>
      </c>
      <c r="Q411" s="53">
        <v>60</v>
      </c>
      <c r="R411" s="53">
        <v>20</v>
      </c>
      <c r="Z411" s="53">
        <v>0</v>
      </c>
      <c r="AA411" s="53">
        <v>0</v>
      </c>
      <c r="AB411" s="53">
        <v>20</v>
      </c>
      <c r="AC411" s="54">
        <v>60</v>
      </c>
      <c r="AD411" s="54">
        <v>20</v>
      </c>
      <c r="AE411" s="54">
        <v>0</v>
      </c>
      <c r="AM411" s="1">
        <v>0</v>
      </c>
      <c r="AN411" s="1">
        <v>0</v>
      </c>
      <c r="AO411" s="1">
        <v>0</v>
      </c>
      <c r="AP411" s="1">
        <v>0</v>
      </c>
      <c r="AW411" s="142" t="str">
        <f t="shared" si="12"/>
        <v/>
      </c>
      <c r="AX411" s="142" t="str">
        <f t="shared" si="13"/>
        <v/>
      </c>
    </row>
    <row r="412" spans="3:50">
      <c r="C412" s="1" t="s">
        <v>1296</v>
      </c>
      <c r="D412" s="1" t="s">
        <v>1303</v>
      </c>
      <c r="E412" s="1">
        <v>241</v>
      </c>
      <c r="F412" s="1">
        <v>2583</v>
      </c>
      <c r="G412" s="1">
        <v>2583</v>
      </c>
      <c r="H412" s="1">
        <v>650</v>
      </c>
      <c r="I412" s="53">
        <v>1679</v>
      </c>
      <c r="J412" s="1">
        <v>100</v>
      </c>
      <c r="L412" s="53">
        <v>1679</v>
      </c>
      <c r="O412" s="53">
        <v>0</v>
      </c>
      <c r="Q412" s="53">
        <v>60</v>
      </c>
      <c r="R412" s="53">
        <v>40</v>
      </c>
      <c r="Z412" s="53">
        <v>0</v>
      </c>
      <c r="AA412" s="53">
        <v>0</v>
      </c>
      <c r="AC412" s="54">
        <v>60</v>
      </c>
      <c r="AD412" s="54">
        <v>40</v>
      </c>
      <c r="AE412" s="54">
        <v>0</v>
      </c>
      <c r="AM412" s="1">
        <v>0</v>
      </c>
      <c r="AN412" s="1">
        <v>0</v>
      </c>
      <c r="AO412" s="1">
        <v>0</v>
      </c>
      <c r="AP412" s="1">
        <v>0</v>
      </c>
      <c r="AW412" s="142" t="str">
        <f t="shared" si="12"/>
        <v/>
      </c>
      <c r="AX412" s="142" t="str">
        <f t="shared" si="13"/>
        <v/>
      </c>
    </row>
    <row r="413" spans="3:50">
      <c r="C413" s="1" t="s">
        <v>1296</v>
      </c>
      <c r="D413" s="1" t="s">
        <v>1304</v>
      </c>
      <c r="AW413" s="142" t="str">
        <f t="shared" si="12"/>
        <v/>
      </c>
      <c r="AX413" s="142" t="str">
        <f t="shared" si="13"/>
        <v/>
      </c>
    </row>
    <row r="414" spans="3:50">
      <c r="C414" s="1" t="s">
        <v>1296</v>
      </c>
      <c r="D414" s="1" t="s">
        <v>1296</v>
      </c>
      <c r="E414" s="1">
        <v>72</v>
      </c>
      <c r="F414" s="1">
        <v>600</v>
      </c>
      <c r="G414" s="1">
        <v>600</v>
      </c>
      <c r="H414" s="1">
        <v>700</v>
      </c>
      <c r="I414" s="53">
        <v>420</v>
      </c>
      <c r="J414" s="1">
        <v>100</v>
      </c>
      <c r="L414" s="53">
        <v>420</v>
      </c>
      <c r="O414" s="53">
        <v>0</v>
      </c>
      <c r="Q414" s="53">
        <v>60</v>
      </c>
      <c r="R414" s="53">
        <v>40</v>
      </c>
      <c r="Z414" s="53">
        <v>0</v>
      </c>
      <c r="AA414" s="53">
        <v>0</v>
      </c>
      <c r="AC414" s="54">
        <v>60</v>
      </c>
      <c r="AD414" s="54">
        <v>40</v>
      </c>
      <c r="AE414" s="54">
        <v>0</v>
      </c>
      <c r="AM414" s="1">
        <v>0</v>
      </c>
      <c r="AN414" s="1">
        <v>0</v>
      </c>
      <c r="AO414" s="1">
        <v>0</v>
      </c>
      <c r="AP414" s="1">
        <v>0</v>
      </c>
      <c r="AW414" s="142" t="str">
        <f t="shared" si="12"/>
        <v/>
      </c>
      <c r="AX414" s="142" t="str">
        <f t="shared" si="13"/>
        <v/>
      </c>
    </row>
    <row r="415" spans="3:50">
      <c r="C415" s="1" t="s">
        <v>1296</v>
      </c>
      <c r="D415" s="1" t="s">
        <v>1305</v>
      </c>
      <c r="AW415" s="142" t="str">
        <f t="shared" si="12"/>
        <v/>
      </c>
      <c r="AX415" s="142" t="str">
        <f t="shared" si="13"/>
        <v/>
      </c>
    </row>
    <row r="416" spans="3:50">
      <c r="C416" s="1" t="s">
        <v>1296</v>
      </c>
      <c r="D416" s="1" t="s">
        <v>1306</v>
      </c>
      <c r="AW416" s="142" t="str">
        <f t="shared" si="12"/>
        <v/>
      </c>
      <c r="AX416" s="142" t="str">
        <f t="shared" si="13"/>
        <v/>
      </c>
    </row>
    <row r="417" spans="1:50">
      <c r="C417" s="1" t="s">
        <v>1296</v>
      </c>
      <c r="D417" s="1" t="s">
        <v>1307</v>
      </c>
      <c r="AW417" s="142" t="str">
        <f t="shared" si="12"/>
        <v/>
      </c>
      <c r="AX417" s="142" t="str">
        <f t="shared" si="13"/>
        <v/>
      </c>
    </row>
    <row r="418" spans="1:50">
      <c r="C418" s="1" t="s">
        <v>1314</v>
      </c>
      <c r="E418" s="1">
        <v>150</v>
      </c>
      <c r="F418" s="1">
        <v>2029</v>
      </c>
      <c r="G418" s="1">
        <v>2029</v>
      </c>
      <c r="H418" s="1">
        <v>800</v>
      </c>
      <c r="I418" s="53">
        <v>1623</v>
      </c>
      <c r="J418" s="1">
        <v>100</v>
      </c>
      <c r="K418" s="1">
        <v>0</v>
      </c>
      <c r="L418" s="53">
        <v>1623</v>
      </c>
      <c r="M418" s="53" t="s">
        <v>1032</v>
      </c>
      <c r="N418" s="53" t="s">
        <v>1032</v>
      </c>
      <c r="O418" s="53">
        <v>20</v>
      </c>
      <c r="P418" s="53">
        <v>80</v>
      </c>
      <c r="Q418" s="53">
        <v>0</v>
      </c>
      <c r="R418" s="53">
        <v>0</v>
      </c>
      <c r="S418" s="53">
        <v>0</v>
      </c>
      <c r="T418" s="53" t="s">
        <v>1032</v>
      </c>
      <c r="U418" s="53" t="s">
        <v>1032</v>
      </c>
      <c r="V418" s="53" t="s">
        <v>1032</v>
      </c>
      <c r="W418" s="53" t="s">
        <v>1032</v>
      </c>
      <c r="X418" s="53" t="s">
        <v>1032</v>
      </c>
      <c r="Y418" s="53" t="s">
        <v>1032</v>
      </c>
      <c r="Z418" s="53">
        <v>0</v>
      </c>
      <c r="AA418" s="53">
        <v>20</v>
      </c>
      <c r="AB418" s="53">
        <v>80</v>
      </c>
      <c r="AC418" s="54">
        <v>0</v>
      </c>
      <c r="AD418" s="54">
        <v>0</v>
      </c>
      <c r="AE418" s="54">
        <v>0</v>
      </c>
      <c r="AF418" s="54" t="s">
        <v>1032</v>
      </c>
      <c r="AG418" s="54" t="s">
        <v>1032</v>
      </c>
      <c r="AH418" s="54" t="s">
        <v>1032</v>
      </c>
      <c r="AI418" s="54" t="s">
        <v>1032</v>
      </c>
      <c r="AJ418" s="54" t="s">
        <v>1032</v>
      </c>
      <c r="AK418" s="1" t="s">
        <v>1032</v>
      </c>
      <c r="AL418" s="1" t="s">
        <v>1032</v>
      </c>
      <c r="AM418" s="1">
        <v>20</v>
      </c>
      <c r="AN418" s="1">
        <v>80</v>
      </c>
      <c r="AO418" s="1">
        <v>0</v>
      </c>
      <c r="AP418" s="1">
        <v>0</v>
      </c>
      <c r="AQ418" s="1" t="s">
        <v>1032</v>
      </c>
      <c r="AR418" s="1" t="s">
        <v>1032</v>
      </c>
      <c r="AS418" s="1" t="s">
        <v>1032</v>
      </c>
      <c r="AT418" s="1" t="s">
        <v>1032</v>
      </c>
      <c r="AU418" s="1" t="s">
        <v>1032</v>
      </c>
      <c r="AV418" s="1" t="s">
        <v>1032</v>
      </c>
      <c r="AW418" s="142" t="str">
        <f t="shared" si="12"/>
        <v/>
      </c>
      <c r="AX418" s="142" t="str">
        <f t="shared" si="13"/>
        <v/>
      </c>
    </row>
    <row r="419" spans="1:50">
      <c r="C419" s="1" t="s">
        <v>1315</v>
      </c>
      <c r="D419" s="1" t="s">
        <v>1316</v>
      </c>
      <c r="E419" s="1">
        <v>150</v>
      </c>
      <c r="F419" s="1">
        <v>2029</v>
      </c>
      <c r="G419" s="1">
        <v>2029</v>
      </c>
      <c r="H419" s="1">
        <v>800</v>
      </c>
      <c r="I419" s="53">
        <v>1623</v>
      </c>
      <c r="J419" s="1">
        <v>100</v>
      </c>
      <c r="L419" s="53">
        <v>1623</v>
      </c>
      <c r="O419" s="53">
        <v>20</v>
      </c>
      <c r="P419" s="53">
        <v>80</v>
      </c>
      <c r="Q419" s="53">
        <v>0</v>
      </c>
      <c r="R419" s="53">
        <v>0</v>
      </c>
      <c r="S419" s="53">
        <v>0</v>
      </c>
      <c r="Z419" s="53">
        <v>0</v>
      </c>
      <c r="AA419" s="53">
        <v>20</v>
      </c>
      <c r="AB419" s="53">
        <v>80</v>
      </c>
      <c r="AC419" s="54">
        <v>0</v>
      </c>
      <c r="AD419" s="54">
        <v>0</v>
      </c>
      <c r="AE419" s="54">
        <v>0</v>
      </c>
      <c r="AM419" s="1">
        <v>20</v>
      </c>
      <c r="AN419" s="1">
        <v>80</v>
      </c>
      <c r="AO419" s="1">
        <v>0</v>
      </c>
      <c r="AP419" s="1">
        <v>0</v>
      </c>
      <c r="AW419" s="142" t="str">
        <f t="shared" si="12"/>
        <v/>
      </c>
      <c r="AX419" s="142" t="str">
        <f t="shared" si="13"/>
        <v/>
      </c>
    </row>
    <row r="420" spans="1:50">
      <c r="C420" s="1" t="s">
        <v>1315</v>
      </c>
      <c r="D420" s="1" t="s">
        <v>1317</v>
      </c>
      <c r="AW420" s="142" t="str">
        <f t="shared" si="12"/>
        <v/>
      </c>
      <c r="AX420" s="142" t="str">
        <f t="shared" si="13"/>
        <v/>
      </c>
    </row>
    <row r="421" spans="1:50">
      <c r="C421" s="1" t="s">
        <v>1315</v>
      </c>
      <c r="D421" s="1" t="s">
        <v>1318</v>
      </c>
      <c r="AW421" s="142" t="str">
        <f t="shared" si="12"/>
        <v/>
      </c>
      <c r="AX421" s="142" t="str">
        <f t="shared" si="13"/>
        <v/>
      </c>
    </row>
    <row r="422" spans="1:50">
      <c r="C422" s="1" t="s">
        <v>1315</v>
      </c>
      <c r="D422" s="1" t="s">
        <v>1319</v>
      </c>
      <c r="AW422" s="142" t="str">
        <f t="shared" si="12"/>
        <v/>
      </c>
      <c r="AX422" s="142" t="str">
        <f t="shared" si="13"/>
        <v/>
      </c>
    </row>
    <row r="423" spans="1:50">
      <c r="C423" s="1" t="s">
        <v>1315</v>
      </c>
      <c r="D423" s="1" t="s">
        <v>1320</v>
      </c>
      <c r="AW423" s="142" t="str">
        <f t="shared" si="12"/>
        <v/>
      </c>
      <c r="AX423" s="142" t="str">
        <f t="shared" si="13"/>
        <v/>
      </c>
    </row>
    <row r="424" spans="1:50">
      <c r="C424" s="1" t="s">
        <v>1315</v>
      </c>
      <c r="D424" s="1" t="s">
        <v>1321</v>
      </c>
      <c r="AW424" s="142" t="str">
        <f t="shared" si="12"/>
        <v/>
      </c>
      <c r="AX424" s="142" t="str">
        <f t="shared" si="13"/>
        <v/>
      </c>
    </row>
    <row r="425" spans="1:50">
      <c r="C425" s="1" t="s">
        <v>1315</v>
      </c>
      <c r="D425" s="1" t="s">
        <v>1322</v>
      </c>
      <c r="AW425" s="142" t="str">
        <f t="shared" si="12"/>
        <v/>
      </c>
      <c r="AX425" s="142" t="str">
        <f t="shared" si="13"/>
        <v/>
      </c>
    </row>
    <row r="426" spans="1:50">
      <c r="C426" s="1" t="s">
        <v>1315</v>
      </c>
      <c r="D426" s="1" t="s">
        <v>1323</v>
      </c>
      <c r="AW426" s="142" t="str">
        <f t="shared" si="12"/>
        <v/>
      </c>
      <c r="AX426" s="142" t="str">
        <f t="shared" si="13"/>
        <v/>
      </c>
    </row>
    <row r="427" spans="1:50">
      <c r="C427" s="1" t="s">
        <v>1315</v>
      </c>
      <c r="D427" s="1" t="s">
        <v>1315</v>
      </c>
      <c r="AW427" s="142" t="str">
        <f t="shared" si="12"/>
        <v/>
      </c>
      <c r="AX427" s="142" t="str">
        <f t="shared" si="13"/>
        <v/>
      </c>
    </row>
    <row r="428" spans="1:50">
      <c r="C428" s="1" t="s">
        <v>1315</v>
      </c>
      <c r="D428" s="1" t="s">
        <v>1324</v>
      </c>
      <c r="AW428" s="142" t="str">
        <f t="shared" si="12"/>
        <v/>
      </c>
      <c r="AX428" s="142" t="str">
        <f t="shared" si="13"/>
        <v/>
      </c>
    </row>
    <row r="429" spans="1:50">
      <c r="C429" s="1" t="s">
        <v>1315</v>
      </c>
      <c r="D429" s="1" t="s">
        <v>1325</v>
      </c>
      <c r="AW429" s="142" t="str">
        <f t="shared" si="12"/>
        <v/>
      </c>
      <c r="AX429" s="142" t="str">
        <f t="shared" si="13"/>
        <v/>
      </c>
    </row>
    <row r="430" spans="1:50">
      <c r="A430" s="20">
        <v>11103</v>
      </c>
      <c r="B430" s="1" t="s">
        <v>49</v>
      </c>
      <c r="C430" s="1" t="s">
        <v>1031</v>
      </c>
      <c r="E430" s="1">
        <v>27285</v>
      </c>
      <c r="F430" s="1">
        <v>526035.25</v>
      </c>
      <c r="G430" s="1">
        <v>457736.08</v>
      </c>
      <c r="H430" s="1">
        <v>8992</v>
      </c>
      <c r="I430" s="53">
        <v>4729868</v>
      </c>
      <c r="J430" s="1">
        <v>93.198924731182785</v>
      </c>
      <c r="K430" s="1">
        <v>6.8010752688172147</v>
      </c>
      <c r="L430" s="53">
        <v>92388495.358925134</v>
      </c>
      <c r="M430" s="53">
        <v>3.903225806451613</v>
      </c>
      <c r="N430" s="53">
        <v>5.806451612903226</v>
      </c>
      <c r="O430" s="53">
        <v>3.161290322580645</v>
      </c>
      <c r="P430" s="53">
        <v>0.70833333333333337</v>
      </c>
      <c r="Q430" s="53" t="s">
        <v>1032</v>
      </c>
      <c r="R430" s="53" t="s">
        <v>1032</v>
      </c>
      <c r="S430" s="53" t="s">
        <v>1032</v>
      </c>
      <c r="T430" s="53" t="s">
        <v>1032</v>
      </c>
      <c r="U430" s="53" t="s">
        <v>1032</v>
      </c>
      <c r="V430" s="53">
        <v>0.64516129032258063</v>
      </c>
      <c r="W430" s="53">
        <v>4.6281362007168454</v>
      </c>
      <c r="X430" s="53">
        <v>19.062724014336919</v>
      </c>
      <c r="Y430" s="53">
        <v>27.879928315412187</v>
      </c>
      <c r="Z430" s="53">
        <v>26.103942652329746</v>
      </c>
      <c r="AA430" s="53">
        <v>11.730286738351253</v>
      </c>
      <c r="AB430" s="53">
        <v>2.8530465949820787</v>
      </c>
      <c r="AC430" s="54">
        <v>0.64516129032258063</v>
      </c>
      <c r="AD430" s="54">
        <v>3.225806451612903</v>
      </c>
      <c r="AE430" s="54" t="s">
        <v>1032</v>
      </c>
      <c r="AF430" s="54" t="s">
        <v>1032</v>
      </c>
      <c r="AG430" s="54" t="s">
        <v>1032</v>
      </c>
      <c r="AH430" s="54" t="s">
        <v>1032</v>
      </c>
      <c r="AI430" s="54">
        <v>3.6424731182795695</v>
      </c>
      <c r="AJ430" s="54">
        <v>14.456989247311826</v>
      </c>
      <c r="AK430" s="1">
        <v>17.5752688172043</v>
      </c>
      <c r="AL430" s="1">
        <v>21.422939068100359</v>
      </c>
      <c r="AM430" s="1">
        <v>11.017025089605733</v>
      </c>
      <c r="AN430" s="1">
        <v>2.7320788530465951</v>
      </c>
      <c r="AO430" s="1">
        <v>0.7661290322580645</v>
      </c>
      <c r="AP430" s="1" t="s">
        <v>1032</v>
      </c>
      <c r="AQ430" s="1" t="s">
        <v>1032</v>
      </c>
      <c r="AR430" s="1" t="s">
        <v>1032</v>
      </c>
      <c r="AS430" s="1" t="s">
        <v>1032</v>
      </c>
      <c r="AT430" s="1" t="s">
        <v>1032</v>
      </c>
      <c r="AU430" s="1">
        <v>2.2580645161290325</v>
      </c>
      <c r="AV430" s="1">
        <v>7.096774193548387</v>
      </c>
      <c r="AW430" s="142">
        <f t="shared" si="12"/>
        <v>151101</v>
      </c>
      <c r="AX430" s="142" t="str">
        <f t="shared" si="13"/>
        <v>151101-000</v>
      </c>
    </row>
    <row r="431" spans="1:50">
      <c r="C431" s="1" t="s">
        <v>1033</v>
      </c>
      <c r="E431" s="1">
        <v>2034</v>
      </c>
      <c r="F431" s="1">
        <v>43928</v>
      </c>
      <c r="G431" s="1">
        <v>43780</v>
      </c>
      <c r="H431" s="1">
        <v>9468</v>
      </c>
      <c r="I431" s="53">
        <v>415911</v>
      </c>
      <c r="J431" s="1">
        <v>100</v>
      </c>
      <c r="K431" s="1">
        <v>0</v>
      </c>
      <c r="L431" s="53">
        <v>439280</v>
      </c>
      <c r="M431" s="53">
        <v>0</v>
      </c>
      <c r="N431" s="53">
        <v>0</v>
      </c>
      <c r="O431" s="53">
        <v>0</v>
      </c>
      <c r="P431" s="53">
        <v>0</v>
      </c>
      <c r="Q431" s="53" t="s">
        <v>1032</v>
      </c>
      <c r="R431" s="53" t="s">
        <v>1032</v>
      </c>
      <c r="S431" s="53" t="s">
        <v>1032</v>
      </c>
      <c r="T431" s="53" t="s">
        <v>1032</v>
      </c>
      <c r="U431" s="53" t="s">
        <v>1032</v>
      </c>
      <c r="V431" s="53">
        <v>0</v>
      </c>
      <c r="W431" s="53">
        <v>20</v>
      </c>
      <c r="X431" s="53">
        <v>40</v>
      </c>
      <c r="Y431" s="53">
        <v>30</v>
      </c>
      <c r="Z431" s="53">
        <v>10</v>
      </c>
      <c r="AA431" s="53">
        <v>0</v>
      </c>
      <c r="AB431" s="53">
        <v>0</v>
      </c>
      <c r="AC431" s="54">
        <v>0</v>
      </c>
      <c r="AD431" s="54">
        <v>0</v>
      </c>
      <c r="AE431" s="54" t="s">
        <v>1032</v>
      </c>
      <c r="AF431" s="54" t="s">
        <v>1032</v>
      </c>
      <c r="AG431" s="54" t="s">
        <v>1032</v>
      </c>
      <c r="AH431" s="54" t="s">
        <v>1032</v>
      </c>
      <c r="AI431" s="54">
        <v>20</v>
      </c>
      <c r="AJ431" s="54">
        <v>40</v>
      </c>
      <c r="AK431" s="1">
        <v>30</v>
      </c>
      <c r="AL431" s="1">
        <v>10</v>
      </c>
      <c r="AM431" s="1">
        <v>0</v>
      </c>
      <c r="AN431" s="1">
        <v>0</v>
      </c>
      <c r="AO431" s="1">
        <v>0</v>
      </c>
      <c r="AP431" s="1" t="s">
        <v>1032</v>
      </c>
      <c r="AQ431" s="1" t="s">
        <v>1032</v>
      </c>
      <c r="AR431" s="1" t="s">
        <v>1032</v>
      </c>
      <c r="AS431" s="1" t="s">
        <v>1032</v>
      </c>
      <c r="AT431" s="1" t="s">
        <v>1032</v>
      </c>
      <c r="AU431" s="1">
        <v>20</v>
      </c>
      <c r="AV431" s="1">
        <v>40</v>
      </c>
      <c r="AW431" s="142" t="str">
        <f t="shared" si="12"/>
        <v/>
      </c>
      <c r="AX431" s="142" t="str">
        <f t="shared" si="13"/>
        <v/>
      </c>
    </row>
    <row r="432" spans="1:50">
      <c r="C432" s="1" t="s">
        <v>1034</v>
      </c>
      <c r="D432" s="1" t="s">
        <v>1034</v>
      </c>
      <c r="E432" s="1">
        <v>327</v>
      </c>
      <c r="F432" s="1">
        <v>7955</v>
      </c>
      <c r="G432" s="1">
        <v>7935</v>
      </c>
      <c r="H432" s="1">
        <v>9500</v>
      </c>
      <c r="I432" s="53">
        <v>75383</v>
      </c>
      <c r="J432" s="1">
        <v>100</v>
      </c>
      <c r="L432" s="53">
        <v>79550</v>
      </c>
      <c r="M432" s="53">
        <v>0</v>
      </c>
      <c r="N432" s="53">
        <v>0</v>
      </c>
      <c r="O432" s="53">
        <v>0</v>
      </c>
      <c r="P432" s="53">
        <v>0</v>
      </c>
      <c r="V432" s="53">
        <v>0</v>
      </c>
      <c r="W432" s="53">
        <v>20</v>
      </c>
      <c r="X432" s="53">
        <v>40</v>
      </c>
      <c r="Y432" s="53">
        <v>30</v>
      </c>
      <c r="Z432" s="53">
        <v>10</v>
      </c>
      <c r="AA432" s="53">
        <v>0</v>
      </c>
      <c r="AB432" s="53">
        <v>0</v>
      </c>
      <c r="AC432" s="54">
        <v>0</v>
      </c>
      <c r="AD432" s="54">
        <v>0</v>
      </c>
      <c r="AI432" s="54">
        <v>20</v>
      </c>
      <c r="AJ432" s="54">
        <v>40</v>
      </c>
      <c r="AK432" s="1">
        <v>30</v>
      </c>
      <c r="AL432" s="1">
        <v>10</v>
      </c>
      <c r="AM432" s="1">
        <v>0</v>
      </c>
      <c r="AN432" s="1">
        <v>0</v>
      </c>
      <c r="AO432" s="1">
        <v>0</v>
      </c>
      <c r="AU432" s="1">
        <v>20</v>
      </c>
      <c r="AV432" s="1">
        <v>40</v>
      </c>
      <c r="AW432" s="142" t="str">
        <f t="shared" si="12"/>
        <v/>
      </c>
      <c r="AX432" s="142" t="str">
        <f t="shared" si="13"/>
        <v/>
      </c>
    </row>
    <row r="433" spans="3:50">
      <c r="C433" s="1" t="s">
        <v>1034</v>
      </c>
      <c r="D433" s="1" t="s">
        <v>1035</v>
      </c>
      <c r="E433" s="1">
        <v>191</v>
      </c>
      <c r="F433" s="1">
        <v>3554</v>
      </c>
      <c r="G433" s="1">
        <v>3518</v>
      </c>
      <c r="H433" s="1">
        <v>9500</v>
      </c>
      <c r="I433" s="53">
        <v>33421</v>
      </c>
      <c r="J433" s="1">
        <v>100</v>
      </c>
      <c r="L433" s="53">
        <v>35540</v>
      </c>
      <c r="M433" s="53">
        <v>0</v>
      </c>
      <c r="N433" s="53">
        <v>0</v>
      </c>
      <c r="O433" s="53">
        <v>0</v>
      </c>
      <c r="P433" s="53">
        <v>0</v>
      </c>
      <c r="V433" s="53">
        <v>0</v>
      </c>
      <c r="W433" s="53">
        <v>20</v>
      </c>
      <c r="X433" s="53">
        <v>40</v>
      </c>
      <c r="Y433" s="53">
        <v>30</v>
      </c>
      <c r="Z433" s="53">
        <v>10</v>
      </c>
      <c r="AA433" s="53">
        <v>0</v>
      </c>
      <c r="AB433" s="53">
        <v>0</v>
      </c>
      <c r="AC433" s="54">
        <v>0</v>
      </c>
      <c r="AD433" s="54">
        <v>0</v>
      </c>
      <c r="AI433" s="54">
        <v>20</v>
      </c>
      <c r="AJ433" s="54">
        <v>40</v>
      </c>
      <c r="AK433" s="1">
        <v>30</v>
      </c>
      <c r="AL433" s="1">
        <v>10</v>
      </c>
      <c r="AM433" s="1">
        <v>0</v>
      </c>
      <c r="AN433" s="1">
        <v>0</v>
      </c>
      <c r="AO433" s="1">
        <v>0</v>
      </c>
      <c r="AU433" s="1">
        <v>20</v>
      </c>
      <c r="AV433" s="1">
        <v>40</v>
      </c>
      <c r="AW433" s="142" t="str">
        <f t="shared" si="12"/>
        <v/>
      </c>
      <c r="AX433" s="142" t="str">
        <f t="shared" si="13"/>
        <v/>
      </c>
    </row>
    <row r="434" spans="3:50">
      <c r="C434" s="1" t="s">
        <v>1034</v>
      </c>
      <c r="D434" s="1" t="s">
        <v>1036</v>
      </c>
      <c r="E434" s="1">
        <v>581</v>
      </c>
      <c r="F434" s="1">
        <v>11694</v>
      </c>
      <c r="G434" s="1">
        <v>11661</v>
      </c>
      <c r="H434" s="1">
        <v>9500</v>
      </c>
      <c r="I434" s="53">
        <v>110780</v>
      </c>
      <c r="J434" s="1">
        <v>100</v>
      </c>
      <c r="L434" s="53">
        <v>116940</v>
      </c>
      <c r="M434" s="53">
        <v>0</v>
      </c>
      <c r="N434" s="53">
        <v>0</v>
      </c>
      <c r="O434" s="53">
        <v>0</v>
      </c>
      <c r="P434" s="53">
        <v>0</v>
      </c>
      <c r="V434" s="53">
        <v>0</v>
      </c>
      <c r="W434" s="53">
        <v>20</v>
      </c>
      <c r="X434" s="53">
        <v>40</v>
      </c>
      <c r="Y434" s="53">
        <v>30</v>
      </c>
      <c r="Z434" s="53">
        <v>10</v>
      </c>
      <c r="AA434" s="53">
        <v>0</v>
      </c>
      <c r="AB434" s="53">
        <v>0</v>
      </c>
      <c r="AC434" s="54">
        <v>0</v>
      </c>
      <c r="AD434" s="54">
        <v>0</v>
      </c>
      <c r="AI434" s="54">
        <v>20</v>
      </c>
      <c r="AJ434" s="54">
        <v>40</v>
      </c>
      <c r="AK434" s="1">
        <v>30</v>
      </c>
      <c r="AL434" s="1">
        <v>10</v>
      </c>
      <c r="AM434" s="1">
        <v>0</v>
      </c>
      <c r="AN434" s="1">
        <v>0</v>
      </c>
      <c r="AO434" s="1">
        <v>0</v>
      </c>
      <c r="AU434" s="1">
        <v>20</v>
      </c>
      <c r="AV434" s="1">
        <v>40</v>
      </c>
      <c r="AW434" s="142" t="str">
        <f t="shared" si="12"/>
        <v/>
      </c>
      <c r="AX434" s="142" t="str">
        <f t="shared" si="13"/>
        <v/>
      </c>
    </row>
    <row r="435" spans="3:50">
      <c r="C435" s="1" t="s">
        <v>1034</v>
      </c>
      <c r="D435" s="1" t="s">
        <v>1037</v>
      </c>
      <c r="E435" s="1">
        <v>499</v>
      </c>
      <c r="F435" s="1">
        <v>11831</v>
      </c>
      <c r="G435" s="1">
        <v>11772</v>
      </c>
      <c r="H435" s="1">
        <v>9500</v>
      </c>
      <c r="I435" s="53">
        <v>111834</v>
      </c>
      <c r="J435" s="1">
        <v>100</v>
      </c>
      <c r="L435" s="53">
        <v>118310</v>
      </c>
      <c r="M435" s="53">
        <v>0</v>
      </c>
      <c r="N435" s="53">
        <v>0</v>
      </c>
      <c r="O435" s="53">
        <v>0</v>
      </c>
      <c r="P435" s="53">
        <v>0</v>
      </c>
      <c r="V435" s="53">
        <v>0</v>
      </c>
      <c r="W435" s="53">
        <v>20</v>
      </c>
      <c r="X435" s="53">
        <v>40</v>
      </c>
      <c r="Y435" s="53">
        <v>30</v>
      </c>
      <c r="Z435" s="53">
        <v>10</v>
      </c>
      <c r="AA435" s="53">
        <v>0</v>
      </c>
      <c r="AB435" s="53">
        <v>0</v>
      </c>
      <c r="AC435" s="54">
        <v>0</v>
      </c>
      <c r="AD435" s="54">
        <v>0</v>
      </c>
      <c r="AI435" s="54">
        <v>20</v>
      </c>
      <c r="AJ435" s="54">
        <v>40</v>
      </c>
      <c r="AK435" s="1">
        <v>30</v>
      </c>
      <c r="AL435" s="1">
        <v>10</v>
      </c>
      <c r="AM435" s="1">
        <v>0</v>
      </c>
      <c r="AN435" s="1">
        <v>0</v>
      </c>
      <c r="AO435" s="1">
        <v>0</v>
      </c>
      <c r="AU435" s="1">
        <v>20</v>
      </c>
      <c r="AV435" s="1">
        <v>40</v>
      </c>
      <c r="AW435" s="142" t="str">
        <f t="shared" si="12"/>
        <v/>
      </c>
      <c r="AX435" s="142" t="str">
        <f t="shared" si="13"/>
        <v/>
      </c>
    </row>
    <row r="436" spans="3:50">
      <c r="C436" s="1" t="s">
        <v>1034</v>
      </c>
      <c r="D436" s="1" t="s">
        <v>1038</v>
      </c>
      <c r="E436" s="1">
        <v>436</v>
      </c>
      <c r="F436" s="1">
        <v>8894</v>
      </c>
      <c r="G436" s="1">
        <v>8894</v>
      </c>
      <c r="H436" s="1">
        <v>9500</v>
      </c>
      <c r="I436" s="53">
        <v>84493</v>
      </c>
      <c r="J436" s="1">
        <v>100</v>
      </c>
      <c r="L436" s="53">
        <v>88940</v>
      </c>
      <c r="M436" s="53">
        <v>0</v>
      </c>
      <c r="N436" s="53">
        <v>0</v>
      </c>
      <c r="O436" s="53">
        <v>0</v>
      </c>
      <c r="P436" s="53">
        <v>0</v>
      </c>
      <c r="V436" s="53">
        <v>0</v>
      </c>
      <c r="W436" s="53">
        <v>20</v>
      </c>
      <c r="X436" s="53">
        <v>40</v>
      </c>
      <c r="Y436" s="53">
        <v>30</v>
      </c>
      <c r="Z436" s="53">
        <v>10</v>
      </c>
      <c r="AA436" s="53">
        <v>0</v>
      </c>
      <c r="AB436" s="53">
        <v>0</v>
      </c>
      <c r="AC436" s="54">
        <v>0</v>
      </c>
      <c r="AD436" s="54">
        <v>0</v>
      </c>
      <c r="AI436" s="54">
        <v>20</v>
      </c>
      <c r="AJ436" s="54">
        <v>40</v>
      </c>
      <c r="AK436" s="1">
        <v>30</v>
      </c>
      <c r="AL436" s="1">
        <v>10</v>
      </c>
      <c r="AM436" s="1">
        <v>0</v>
      </c>
      <c r="AN436" s="1">
        <v>0</v>
      </c>
      <c r="AO436" s="1">
        <v>0</v>
      </c>
      <c r="AU436" s="1">
        <v>20</v>
      </c>
      <c r="AV436" s="1">
        <v>40</v>
      </c>
      <c r="AW436" s="142" t="str">
        <f t="shared" si="12"/>
        <v/>
      </c>
      <c r="AX436" s="142" t="str">
        <f t="shared" si="13"/>
        <v/>
      </c>
    </row>
    <row r="437" spans="3:50">
      <c r="C437" s="1" t="s">
        <v>1039</v>
      </c>
      <c r="E437" s="1">
        <v>7</v>
      </c>
      <c r="F437" s="1">
        <v>64.5</v>
      </c>
      <c r="G437" s="1">
        <v>64.5</v>
      </c>
      <c r="H437" s="1">
        <v>10884</v>
      </c>
      <c r="I437" s="53">
        <v>702</v>
      </c>
      <c r="J437" s="1">
        <v>40</v>
      </c>
      <c r="K437" s="1">
        <v>60</v>
      </c>
      <c r="L437" s="53">
        <v>702</v>
      </c>
      <c r="M437" s="53">
        <v>0</v>
      </c>
      <c r="N437" s="53">
        <v>0</v>
      </c>
      <c r="O437" s="53">
        <v>0</v>
      </c>
      <c r="P437" s="53">
        <v>0</v>
      </c>
      <c r="Q437" s="53" t="s">
        <v>1032</v>
      </c>
      <c r="R437" s="53" t="s">
        <v>1032</v>
      </c>
      <c r="S437" s="53" t="s">
        <v>1032</v>
      </c>
      <c r="T437" s="53" t="s">
        <v>1032</v>
      </c>
      <c r="U437" s="53" t="s">
        <v>1032</v>
      </c>
      <c r="V437" s="53">
        <v>0</v>
      </c>
      <c r="W437" s="53">
        <v>0</v>
      </c>
      <c r="X437" s="53">
        <v>0</v>
      </c>
      <c r="Y437" s="53">
        <v>0</v>
      </c>
      <c r="Z437" s="53">
        <v>0</v>
      </c>
      <c r="AA437" s="53">
        <v>0</v>
      </c>
      <c r="AB437" s="53">
        <v>0</v>
      </c>
      <c r="AC437" s="54">
        <v>0</v>
      </c>
      <c r="AD437" s="54">
        <v>100</v>
      </c>
      <c r="AE437" s="54" t="s">
        <v>1032</v>
      </c>
      <c r="AF437" s="54" t="s">
        <v>1032</v>
      </c>
      <c r="AG437" s="54" t="s">
        <v>1032</v>
      </c>
      <c r="AH437" s="54" t="s">
        <v>1032</v>
      </c>
      <c r="AI437" s="54">
        <v>0</v>
      </c>
      <c r="AJ437" s="54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 t="s">
        <v>1032</v>
      </c>
      <c r="AQ437" s="1" t="s">
        <v>1032</v>
      </c>
      <c r="AR437" s="1" t="s">
        <v>1032</v>
      </c>
      <c r="AS437" s="1" t="s">
        <v>1032</v>
      </c>
      <c r="AT437" s="1" t="s">
        <v>1032</v>
      </c>
      <c r="AU437" s="1">
        <v>0</v>
      </c>
      <c r="AV437" s="1">
        <v>0</v>
      </c>
      <c r="AW437" s="142" t="str">
        <f t="shared" si="12"/>
        <v/>
      </c>
      <c r="AX437" s="142" t="str">
        <f t="shared" si="13"/>
        <v/>
      </c>
    </row>
    <row r="438" spans="3:50">
      <c r="C438" s="1" t="s">
        <v>1040</v>
      </c>
      <c r="D438" s="1" t="s">
        <v>1040</v>
      </c>
      <c r="E438" s="1">
        <v>0</v>
      </c>
      <c r="F438" s="1">
        <v>0</v>
      </c>
      <c r="G438" s="1">
        <v>0</v>
      </c>
      <c r="H438" s="1">
        <v>0</v>
      </c>
      <c r="I438" s="53">
        <v>0</v>
      </c>
      <c r="J438" s="1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V438" s="53">
        <v>0</v>
      </c>
      <c r="W438" s="53">
        <v>0</v>
      </c>
      <c r="X438" s="53">
        <v>0</v>
      </c>
      <c r="Y438" s="53">
        <v>0</v>
      </c>
      <c r="Z438" s="53">
        <v>0</v>
      </c>
      <c r="AA438" s="53">
        <v>0</v>
      </c>
      <c r="AB438" s="53">
        <v>0</v>
      </c>
      <c r="AC438" s="54">
        <v>0</v>
      </c>
      <c r="AI438" s="54">
        <v>0</v>
      </c>
      <c r="AJ438" s="54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U438" s="1">
        <v>0</v>
      </c>
      <c r="AV438" s="1">
        <v>0</v>
      </c>
      <c r="AW438" s="142" t="str">
        <f t="shared" si="12"/>
        <v/>
      </c>
      <c r="AX438" s="142" t="str">
        <f t="shared" si="13"/>
        <v/>
      </c>
    </row>
    <row r="439" spans="3:50">
      <c r="C439" s="1" t="s">
        <v>1040</v>
      </c>
      <c r="D439" s="1" t="s">
        <v>1041</v>
      </c>
      <c r="E439" s="1">
        <v>2</v>
      </c>
      <c r="F439" s="1">
        <v>17.5</v>
      </c>
      <c r="G439" s="1">
        <v>17.5</v>
      </c>
      <c r="H439" s="1">
        <v>12000</v>
      </c>
      <c r="I439" s="53">
        <v>210</v>
      </c>
      <c r="J439" s="1">
        <v>100</v>
      </c>
      <c r="L439" s="53">
        <v>210</v>
      </c>
      <c r="M439" s="53">
        <v>0</v>
      </c>
      <c r="N439" s="53">
        <v>0</v>
      </c>
      <c r="O439" s="53">
        <v>0</v>
      </c>
      <c r="P439" s="53">
        <v>0</v>
      </c>
      <c r="V439" s="53">
        <v>0</v>
      </c>
      <c r="W439" s="53">
        <v>0</v>
      </c>
      <c r="X439" s="53">
        <v>0</v>
      </c>
      <c r="Y439" s="53">
        <v>0</v>
      </c>
      <c r="Z439" s="53">
        <v>0</v>
      </c>
      <c r="AA439" s="53">
        <v>0</v>
      </c>
      <c r="AB439" s="53">
        <v>0</v>
      </c>
      <c r="AC439" s="54">
        <v>0</v>
      </c>
      <c r="AD439" s="54">
        <v>100</v>
      </c>
      <c r="AI439" s="54">
        <v>0</v>
      </c>
      <c r="AJ439" s="54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U439" s="1">
        <v>0</v>
      </c>
      <c r="AV439" s="1">
        <v>0</v>
      </c>
      <c r="AW439" s="142" t="str">
        <f t="shared" si="12"/>
        <v/>
      </c>
      <c r="AX439" s="142" t="str">
        <f t="shared" si="13"/>
        <v/>
      </c>
    </row>
    <row r="440" spans="3:50">
      <c r="C440" s="1" t="s">
        <v>1040</v>
      </c>
      <c r="D440" s="1" t="s">
        <v>1042</v>
      </c>
      <c r="E440" s="1">
        <v>1</v>
      </c>
      <c r="F440" s="1">
        <v>6</v>
      </c>
      <c r="G440" s="1">
        <v>6</v>
      </c>
      <c r="H440" s="1">
        <v>0</v>
      </c>
      <c r="I440" s="53">
        <v>0</v>
      </c>
      <c r="J440" s="1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V440" s="53">
        <v>0</v>
      </c>
      <c r="W440" s="53">
        <v>0</v>
      </c>
      <c r="X440" s="53">
        <v>0</v>
      </c>
      <c r="Y440" s="53">
        <v>0</v>
      </c>
      <c r="Z440" s="53">
        <v>0</v>
      </c>
      <c r="AA440" s="53">
        <v>0</v>
      </c>
      <c r="AB440" s="53">
        <v>0</v>
      </c>
      <c r="AC440" s="54">
        <v>0</v>
      </c>
      <c r="AI440" s="54">
        <v>0</v>
      </c>
      <c r="AJ440" s="54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U440" s="1">
        <v>0</v>
      </c>
      <c r="AV440" s="1">
        <v>0</v>
      </c>
      <c r="AW440" s="142" t="str">
        <f t="shared" si="12"/>
        <v/>
      </c>
      <c r="AX440" s="142" t="str">
        <f t="shared" si="13"/>
        <v/>
      </c>
    </row>
    <row r="441" spans="3:50">
      <c r="C441" s="1" t="s">
        <v>1040</v>
      </c>
      <c r="D441" s="1" t="s">
        <v>1043</v>
      </c>
      <c r="E441" s="1">
        <v>4</v>
      </c>
      <c r="F441" s="1">
        <v>41</v>
      </c>
      <c r="G441" s="1">
        <v>41</v>
      </c>
      <c r="H441" s="1">
        <v>12000</v>
      </c>
      <c r="I441" s="53">
        <v>492</v>
      </c>
      <c r="J441" s="1">
        <v>100</v>
      </c>
      <c r="L441" s="53">
        <v>492</v>
      </c>
      <c r="M441" s="53">
        <v>0</v>
      </c>
      <c r="N441" s="53">
        <v>0</v>
      </c>
      <c r="O441" s="53">
        <v>0</v>
      </c>
      <c r="P441" s="53">
        <v>0</v>
      </c>
      <c r="V441" s="53">
        <v>0</v>
      </c>
      <c r="W441" s="53">
        <v>0</v>
      </c>
      <c r="X441" s="53">
        <v>0</v>
      </c>
      <c r="Y441" s="53">
        <v>0</v>
      </c>
      <c r="Z441" s="53">
        <v>0</v>
      </c>
      <c r="AA441" s="53">
        <v>0</v>
      </c>
      <c r="AB441" s="53">
        <v>0</v>
      </c>
      <c r="AC441" s="54">
        <v>0</v>
      </c>
      <c r="AD441" s="54">
        <v>100</v>
      </c>
      <c r="AI441" s="54">
        <v>0</v>
      </c>
      <c r="AJ441" s="54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U441" s="1">
        <v>0</v>
      </c>
      <c r="AV441" s="1">
        <v>0</v>
      </c>
      <c r="AW441" s="142" t="str">
        <f t="shared" si="12"/>
        <v/>
      </c>
      <c r="AX441" s="142" t="str">
        <f t="shared" si="13"/>
        <v/>
      </c>
    </row>
    <row r="442" spans="3:50">
      <c r="C442" s="1" t="s">
        <v>1040</v>
      </c>
      <c r="D442" s="1" t="s">
        <v>1044</v>
      </c>
      <c r="E442" s="1">
        <v>0</v>
      </c>
      <c r="F442" s="1">
        <v>0</v>
      </c>
      <c r="G442" s="1">
        <v>0</v>
      </c>
      <c r="H442" s="1">
        <v>0</v>
      </c>
      <c r="I442" s="53">
        <v>0</v>
      </c>
      <c r="J442" s="1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V442" s="53">
        <v>0</v>
      </c>
      <c r="W442" s="53">
        <v>0</v>
      </c>
      <c r="X442" s="53">
        <v>0</v>
      </c>
      <c r="Y442" s="53">
        <v>0</v>
      </c>
      <c r="Z442" s="53">
        <v>0</v>
      </c>
      <c r="AA442" s="53">
        <v>0</v>
      </c>
      <c r="AB442" s="53">
        <v>0</v>
      </c>
      <c r="AC442" s="54">
        <v>0</v>
      </c>
      <c r="AI442" s="54">
        <v>0</v>
      </c>
      <c r="AJ442" s="54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U442" s="1">
        <v>0</v>
      </c>
      <c r="AV442" s="1">
        <v>0</v>
      </c>
      <c r="AW442" s="142" t="str">
        <f t="shared" si="12"/>
        <v/>
      </c>
      <c r="AX442" s="142" t="str">
        <f t="shared" si="13"/>
        <v/>
      </c>
    </row>
    <row r="443" spans="3:50">
      <c r="C443" s="1" t="s">
        <v>1045</v>
      </c>
      <c r="E443" s="1">
        <v>1360</v>
      </c>
      <c r="F443" s="1">
        <v>25203</v>
      </c>
      <c r="G443" s="1">
        <v>15487</v>
      </c>
      <c r="H443" s="1">
        <v>922</v>
      </c>
      <c r="I443" s="53">
        <v>23233</v>
      </c>
      <c r="J443" s="1">
        <v>100</v>
      </c>
      <c r="K443" s="1">
        <v>0</v>
      </c>
      <c r="L443" s="53">
        <v>226827</v>
      </c>
      <c r="M443" s="53">
        <v>0</v>
      </c>
      <c r="N443" s="53">
        <v>0</v>
      </c>
      <c r="O443" s="53">
        <v>0</v>
      </c>
      <c r="P443" s="53">
        <v>0</v>
      </c>
      <c r="Q443" s="53" t="s">
        <v>1032</v>
      </c>
      <c r="R443" s="53" t="s">
        <v>1032</v>
      </c>
      <c r="S443" s="53" t="s">
        <v>1032</v>
      </c>
      <c r="T443" s="53" t="s">
        <v>1032</v>
      </c>
      <c r="U443" s="53" t="s">
        <v>1032</v>
      </c>
      <c r="V443" s="53">
        <v>0</v>
      </c>
      <c r="W443" s="53">
        <v>0</v>
      </c>
      <c r="X443" s="53">
        <v>50</v>
      </c>
      <c r="Y443" s="53">
        <v>25</v>
      </c>
      <c r="Z443" s="53">
        <v>25</v>
      </c>
      <c r="AA443" s="53">
        <v>0</v>
      </c>
      <c r="AB443" s="53">
        <v>0</v>
      </c>
      <c r="AC443" s="54">
        <v>0</v>
      </c>
      <c r="AD443" s="54">
        <v>0</v>
      </c>
      <c r="AE443" s="54" t="s">
        <v>1032</v>
      </c>
      <c r="AF443" s="54" t="s">
        <v>1032</v>
      </c>
      <c r="AG443" s="54" t="s">
        <v>1032</v>
      </c>
      <c r="AH443" s="54" t="s">
        <v>1032</v>
      </c>
      <c r="AI443" s="54">
        <v>0</v>
      </c>
      <c r="AJ443" s="54">
        <v>50</v>
      </c>
      <c r="AK443" s="1">
        <v>25</v>
      </c>
      <c r="AL443" s="1">
        <v>25</v>
      </c>
      <c r="AM443" s="1">
        <v>0</v>
      </c>
      <c r="AN443" s="1">
        <v>0</v>
      </c>
      <c r="AO443" s="1">
        <v>0</v>
      </c>
      <c r="AP443" s="1" t="s">
        <v>1032</v>
      </c>
      <c r="AQ443" s="1" t="s">
        <v>1032</v>
      </c>
      <c r="AR443" s="1" t="s">
        <v>1032</v>
      </c>
      <c r="AS443" s="1" t="s">
        <v>1032</v>
      </c>
      <c r="AT443" s="1" t="s">
        <v>1032</v>
      </c>
      <c r="AU443" s="1">
        <v>0</v>
      </c>
      <c r="AV443" s="1">
        <v>0</v>
      </c>
      <c r="AW443" s="142" t="str">
        <f t="shared" si="12"/>
        <v/>
      </c>
      <c r="AX443" s="142" t="str">
        <f t="shared" si="13"/>
        <v/>
      </c>
    </row>
    <row r="444" spans="3:50">
      <c r="C444" s="1" t="s">
        <v>1046</v>
      </c>
      <c r="D444" s="1" t="s">
        <v>1046</v>
      </c>
      <c r="E444" s="1">
        <v>240</v>
      </c>
      <c r="F444" s="1">
        <v>3660</v>
      </c>
      <c r="G444" s="1">
        <v>1967</v>
      </c>
      <c r="H444" s="1">
        <v>1500</v>
      </c>
      <c r="I444" s="53">
        <v>2951</v>
      </c>
      <c r="J444" s="1">
        <v>100</v>
      </c>
      <c r="L444" s="53">
        <v>32940</v>
      </c>
      <c r="M444" s="53">
        <v>0</v>
      </c>
      <c r="N444" s="53">
        <v>0</v>
      </c>
      <c r="O444" s="53">
        <v>0</v>
      </c>
      <c r="P444" s="53">
        <v>0</v>
      </c>
      <c r="V444" s="53">
        <v>0</v>
      </c>
      <c r="W444" s="53">
        <v>0</v>
      </c>
      <c r="X444" s="53">
        <v>50</v>
      </c>
      <c r="Y444" s="53">
        <v>25</v>
      </c>
      <c r="Z444" s="53">
        <v>25</v>
      </c>
      <c r="AA444" s="53">
        <v>0</v>
      </c>
      <c r="AB444" s="53">
        <v>0</v>
      </c>
      <c r="AC444" s="54">
        <v>0</v>
      </c>
      <c r="AD444" s="54">
        <v>0</v>
      </c>
      <c r="AI444" s="54">
        <v>0</v>
      </c>
      <c r="AJ444" s="54">
        <v>50</v>
      </c>
      <c r="AK444" s="1">
        <v>25</v>
      </c>
      <c r="AL444" s="1">
        <v>25</v>
      </c>
      <c r="AM444" s="1">
        <v>0</v>
      </c>
      <c r="AN444" s="1">
        <v>0</v>
      </c>
      <c r="AO444" s="1">
        <v>0</v>
      </c>
      <c r="AU444" s="1">
        <v>0</v>
      </c>
      <c r="AV444" s="1">
        <v>0</v>
      </c>
      <c r="AW444" s="142" t="str">
        <f t="shared" si="12"/>
        <v/>
      </c>
      <c r="AX444" s="142" t="str">
        <f t="shared" si="13"/>
        <v/>
      </c>
    </row>
    <row r="445" spans="3:50">
      <c r="C445" s="1" t="s">
        <v>1046</v>
      </c>
      <c r="D445" s="1" t="s">
        <v>1047</v>
      </c>
      <c r="E445" s="1">
        <v>310</v>
      </c>
      <c r="F445" s="1">
        <v>5499</v>
      </c>
      <c r="G445" s="1">
        <v>3434</v>
      </c>
      <c r="H445" s="1">
        <v>1500</v>
      </c>
      <c r="I445" s="53">
        <v>5151</v>
      </c>
      <c r="J445" s="1">
        <v>100</v>
      </c>
      <c r="L445" s="53">
        <v>49491</v>
      </c>
      <c r="M445" s="53">
        <v>0</v>
      </c>
      <c r="N445" s="53">
        <v>0</v>
      </c>
      <c r="O445" s="53">
        <v>0</v>
      </c>
      <c r="P445" s="53">
        <v>0</v>
      </c>
      <c r="V445" s="53">
        <v>0</v>
      </c>
      <c r="W445" s="53">
        <v>0</v>
      </c>
      <c r="X445" s="53">
        <v>50</v>
      </c>
      <c r="Y445" s="53">
        <v>25</v>
      </c>
      <c r="Z445" s="53">
        <v>25</v>
      </c>
      <c r="AA445" s="53">
        <v>0</v>
      </c>
      <c r="AB445" s="53">
        <v>0</v>
      </c>
      <c r="AC445" s="54">
        <v>0</v>
      </c>
      <c r="AD445" s="54">
        <v>0</v>
      </c>
      <c r="AI445" s="54">
        <v>0</v>
      </c>
      <c r="AJ445" s="54">
        <v>50</v>
      </c>
      <c r="AK445" s="1">
        <v>25</v>
      </c>
      <c r="AL445" s="1">
        <v>25</v>
      </c>
      <c r="AM445" s="1">
        <v>0</v>
      </c>
      <c r="AN445" s="1">
        <v>0</v>
      </c>
      <c r="AO445" s="1">
        <v>0</v>
      </c>
      <c r="AU445" s="1">
        <v>0</v>
      </c>
      <c r="AV445" s="1">
        <v>0</v>
      </c>
      <c r="AW445" s="142" t="str">
        <f t="shared" si="12"/>
        <v/>
      </c>
      <c r="AX445" s="142" t="str">
        <f t="shared" si="13"/>
        <v/>
      </c>
    </row>
    <row r="446" spans="3:50">
      <c r="C446" s="1" t="s">
        <v>1046</v>
      </c>
      <c r="D446" s="1" t="s">
        <v>1048</v>
      </c>
      <c r="E446" s="1">
        <v>238</v>
      </c>
      <c r="F446" s="1">
        <v>6268</v>
      </c>
      <c r="G446" s="1">
        <v>4081</v>
      </c>
      <c r="H446" s="1">
        <v>1500</v>
      </c>
      <c r="I446" s="53">
        <v>6122</v>
      </c>
      <c r="J446" s="1">
        <v>100</v>
      </c>
      <c r="L446" s="53">
        <v>56412</v>
      </c>
      <c r="M446" s="53">
        <v>0</v>
      </c>
      <c r="N446" s="53">
        <v>0</v>
      </c>
      <c r="O446" s="53">
        <v>0</v>
      </c>
      <c r="P446" s="53">
        <v>0</v>
      </c>
      <c r="V446" s="53">
        <v>0</v>
      </c>
      <c r="W446" s="53">
        <v>0</v>
      </c>
      <c r="X446" s="53">
        <v>50</v>
      </c>
      <c r="Y446" s="53">
        <v>25</v>
      </c>
      <c r="Z446" s="53">
        <v>25</v>
      </c>
      <c r="AA446" s="53">
        <v>0</v>
      </c>
      <c r="AB446" s="53">
        <v>0</v>
      </c>
      <c r="AC446" s="54">
        <v>0</v>
      </c>
      <c r="AD446" s="54">
        <v>0</v>
      </c>
      <c r="AI446" s="54">
        <v>0</v>
      </c>
      <c r="AJ446" s="54">
        <v>50</v>
      </c>
      <c r="AK446" s="1">
        <v>25</v>
      </c>
      <c r="AL446" s="1">
        <v>25</v>
      </c>
      <c r="AM446" s="1">
        <v>0</v>
      </c>
      <c r="AN446" s="1">
        <v>0</v>
      </c>
      <c r="AO446" s="1">
        <v>0</v>
      </c>
      <c r="AU446" s="1">
        <v>0</v>
      </c>
      <c r="AV446" s="1">
        <v>0</v>
      </c>
      <c r="AW446" s="142" t="str">
        <f t="shared" si="12"/>
        <v/>
      </c>
      <c r="AX446" s="142" t="str">
        <f t="shared" si="13"/>
        <v/>
      </c>
    </row>
    <row r="447" spans="3:50">
      <c r="C447" s="1" t="s">
        <v>1046</v>
      </c>
      <c r="D447" s="1" t="s">
        <v>1049</v>
      </c>
      <c r="E447" s="1">
        <v>123</v>
      </c>
      <c r="F447" s="1">
        <v>2317</v>
      </c>
      <c r="G447" s="1">
        <v>1626</v>
      </c>
      <c r="H447" s="1">
        <v>1500</v>
      </c>
      <c r="I447" s="53">
        <v>2439</v>
      </c>
      <c r="J447" s="1">
        <v>100</v>
      </c>
      <c r="L447" s="53">
        <v>20853</v>
      </c>
      <c r="M447" s="53">
        <v>0</v>
      </c>
      <c r="N447" s="53">
        <v>0</v>
      </c>
      <c r="O447" s="53">
        <v>0</v>
      </c>
      <c r="P447" s="53">
        <v>0</v>
      </c>
      <c r="V447" s="53">
        <v>0</v>
      </c>
      <c r="W447" s="53">
        <v>0</v>
      </c>
      <c r="X447" s="53">
        <v>50</v>
      </c>
      <c r="Y447" s="53">
        <v>25</v>
      </c>
      <c r="Z447" s="53">
        <v>25</v>
      </c>
      <c r="AA447" s="53">
        <v>0</v>
      </c>
      <c r="AB447" s="53">
        <v>0</v>
      </c>
      <c r="AC447" s="54">
        <v>0</v>
      </c>
      <c r="AD447" s="54">
        <v>0</v>
      </c>
      <c r="AI447" s="54">
        <v>0</v>
      </c>
      <c r="AJ447" s="54">
        <v>50</v>
      </c>
      <c r="AK447" s="1">
        <v>25</v>
      </c>
      <c r="AL447" s="1">
        <v>25</v>
      </c>
      <c r="AM447" s="1">
        <v>0</v>
      </c>
      <c r="AN447" s="1">
        <v>0</v>
      </c>
      <c r="AO447" s="1">
        <v>0</v>
      </c>
      <c r="AU447" s="1">
        <v>0</v>
      </c>
      <c r="AV447" s="1">
        <v>0</v>
      </c>
      <c r="AW447" s="142" t="str">
        <f t="shared" si="12"/>
        <v/>
      </c>
      <c r="AX447" s="142" t="str">
        <f t="shared" si="13"/>
        <v/>
      </c>
    </row>
    <row r="448" spans="3:50">
      <c r="C448" s="1" t="s">
        <v>1046</v>
      </c>
      <c r="D448" s="1" t="s">
        <v>1050</v>
      </c>
      <c r="E448" s="1">
        <v>165</v>
      </c>
      <c r="F448" s="1">
        <v>2815</v>
      </c>
      <c r="G448" s="1">
        <v>1589</v>
      </c>
      <c r="H448" s="1">
        <v>1500</v>
      </c>
      <c r="I448" s="53">
        <v>2384</v>
      </c>
      <c r="J448" s="1">
        <v>100</v>
      </c>
      <c r="L448" s="53">
        <v>25335</v>
      </c>
      <c r="M448" s="53">
        <v>0</v>
      </c>
      <c r="N448" s="53">
        <v>0</v>
      </c>
      <c r="O448" s="53">
        <v>0</v>
      </c>
      <c r="P448" s="53">
        <v>0</v>
      </c>
      <c r="V448" s="53">
        <v>0</v>
      </c>
      <c r="W448" s="53">
        <v>0</v>
      </c>
      <c r="X448" s="53">
        <v>50</v>
      </c>
      <c r="Y448" s="53">
        <v>25</v>
      </c>
      <c r="Z448" s="53">
        <v>25</v>
      </c>
      <c r="AA448" s="53">
        <v>0</v>
      </c>
      <c r="AB448" s="53">
        <v>0</v>
      </c>
      <c r="AC448" s="54">
        <v>0</v>
      </c>
      <c r="AD448" s="54">
        <v>0</v>
      </c>
      <c r="AI448" s="54">
        <v>0</v>
      </c>
      <c r="AJ448" s="54">
        <v>50</v>
      </c>
      <c r="AK448" s="1">
        <v>25</v>
      </c>
      <c r="AL448" s="1">
        <v>25</v>
      </c>
      <c r="AM448" s="1">
        <v>0</v>
      </c>
      <c r="AN448" s="1">
        <v>0</v>
      </c>
      <c r="AO448" s="1">
        <v>0</v>
      </c>
      <c r="AU448" s="1">
        <v>0</v>
      </c>
      <c r="AV448" s="1">
        <v>0</v>
      </c>
      <c r="AW448" s="142" t="str">
        <f t="shared" si="12"/>
        <v/>
      </c>
      <c r="AX448" s="142" t="str">
        <f t="shared" si="13"/>
        <v/>
      </c>
    </row>
    <row r="449" spans="3:50">
      <c r="C449" s="1" t="s">
        <v>1046</v>
      </c>
      <c r="D449" s="1" t="s">
        <v>1051</v>
      </c>
      <c r="E449" s="1">
        <v>126</v>
      </c>
      <c r="F449" s="1">
        <v>2535</v>
      </c>
      <c r="G449" s="1">
        <v>1637</v>
      </c>
      <c r="H449" s="1">
        <v>1500</v>
      </c>
      <c r="I449" s="53">
        <v>2456</v>
      </c>
      <c r="J449" s="1">
        <v>100</v>
      </c>
      <c r="L449" s="53">
        <v>22815</v>
      </c>
      <c r="M449" s="53">
        <v>0</v>
      </c>
      <c r="N449" s="53">
        <v>0</v>
      </c>
      <c r="O449" s="53">
        <v>0</v>
      </c>
      <c r="P449" s="53">
        <v>0</v>
      </c>
      <c r="V449" s="53">
        <v>0</v>
      </c>
      <c r="W449" s="53">
        <v>0</v>
      </c>
      <c r="X449" s="53">
        <v>50</v>
      </c>
      <c r="Y449" s="53">
        <v>25</v>
      </c>
      <c r="Z449" s="53">
        <v>25</v>
      </c>
      <c r="AA449" s="53">
        <v>0</v>
      </c>
      <c r="AB449" s="53">
        <v>0</v>
      </c>
      <c r="AC449" s="54">
        <v>0</v>
      </c>
      <c r="AD449" s="54">
        <v>0</v>
      </c>
      <c r="AI449" s="54">
        <v>0</v>
      </c>
      <c r="AJ449" s="54">
        <v>50</v>
      </c>
      <c r="AK449" s="1">
        <v>25</v>
      </c>
      <c r="AL449" s="1">
        <v>25</v>
      </c>
      <c r="AM449" s="1">
        <v>0</v>
      </c>
      <c r="AN449" s="1">
        <v>0</v>
      </c>
      <c r="AO449" s="1">
        <v>0</v>
      </c>
      <c r="AU449" s="1">
        <v>0</v>
      </c>
      <c r="AV449" s="1">
        <v>0</v>
      </c>
      <c r="AW449" s="142" t="str">
        <f t="shared" si="12"/>
        <v/>
      </c>
      <c r="AX449" s="142" t="str">
        <f t="shared" si="13"/>
        <v/>
      </c>
    </row>
    <row r="450" spans="3:50">
      <c r="C450" s="1" t="s">
        <v>1046</v>
      </c>
      <c r="D450" s="1" t="s">
        <v>1052</v>
      </c>
      <c r="E450" s="1">
        <v>158</v>
      </c>
      <c r="F450" s="1">
        <v>2109</v>
      </c>
      <c r="G450" s="1">
        <v>1153</v>
      </c>
      <c r="H450" s="1">
        <v>1500</v>
      </c>
      <c r="I450" s="53">
        <v>1730</v>
      </c>
      <c r="J450" s="1">
        <v>100</v>
      </c>
      <c r="L450" s="53">
        <v>18981</v>
      </c>
      <c r="M450" s="53">
        <v>0</v>
      </c>
      <c r="N450" s="53">
        <v>0</v>
      </c>
      <c r="O450" s="53">
        <v>0</v>
      </c>
      <c r="P450" s="53">
        <v>0</v>
      </c>
      <c r="V450" s="53">
        <v>0</v>
      </c>
      <c r="W450" s="53">
        <v>0</v>
      </c>
      <c r="X450" s="53">
        <v>50</v>
      </c>
      <c r="Y450" s="53">
        <v>25</v>
      </c>
      <c r="Z450" s="53">
        <v>25</v>
      </c>
      <c r="AA450" s="53">
        <v>0</v>
      </c>
      <c r="AB450" s="53">
        <v>0</v>
      </c>
      <c r="AC450" s="54">
        <v>0</v>
      </c>
      <c r="AD450" s="54">
        <v>0</v>
      </c>
      <c r="AI450" s="54">
        <v>0</v>
      </c>
      <c r="AJ450" s="54">
        <v>50</v>
      </c>
      <c r="AK450" s="1">
        <v>25</v>
      </c>
      <c r="AL450" s="1">
        <v>25</v>
      </c>
      <c r="AM450" s="1">
        <v>0</v>
      </c>
      <c r="AN450" s="1">
        <v>0</v>
      </c>
      <c r="AO450" s="1">
        <v>0</v>
      </c>
      <c r="AU450" s="1">
        <v>0</v>
      </c>
      <c r="AV450" s="1">
        <v>0</v>
      </c>
      <c r="AW450" s="142" t="str">
        <f t="shared" si="12"/>
        <v/>
      </c>
      <c r="AX450" s="142" t="str">
        <f t="shared" si="13"/>
        <v/>
      </c>
    </row>
    <row r="451" spans="3:50">
      <c r="C451" s="1" t="s">
        <v>1053</v>
      </c>
      <c r="E451" s="1">
        <v>1071</v>
      </c>
      <c r="F451" s="1">
        <v>19324.400000000001</v>
      </c>
      <c r="G451" s="1">
        <v>14839.4</v>
      </c>
      <c r="H451" s="1">
        <v>4607</v>
      </c>
      <c r="I451" s="53">
        <v>89037</v>
      </c>
      <c r="J451" s="1">
        <v>100</v>
      </c>
      <c r="K451" s="1">
        <v>0</v>
      </c>
      <c r="L451" s="53">
        <v>89037</v>
      </c>
      <c r="M451" s="53">
        <v>0</v>
      </c>
      <c r="N451" s="53">
        <v>0</v>
      </c>
      <c r="O451" s="53">
        <v>0</v>
      </c>
      <c r="P451" s="53">
        <v>0</v>
      </c>
      <c r="Q451" s="53" t="s">
        <v>1032</v>
      </c>
      <c r="R451" s="53" t="s">
        <v>1032</v>
      </c>
      <c r="S451" s="53" t="s">
        <v>1032</v>
      </c>
      <c r="T451" s="53" t="s">
        <v>1032</v>
      </c>
      <c r="U451" s="53" t="s">
        <v>1032</v>
      </c>
      <c r="V451" s="53">
        <v>0</v>
      </c>
      <c r="W451" s="53">
        <v>0</v>
      </c>
      <c r="X451" s="53">
        <v>30</v>
      </c>
      <c r="Y451" s="53">
        <v>30</v>
      </c>
      <c r="Z451" s="53">
        <v>30</v>
      </c>
      <c r="AA451" s="53">
        <v>10</v>
      </c>
      <c r="AB451" s="53">
        <v>0</v>
      </c>
      <c r="AC451" s="54">
        <v>0</v>
      </c>
      <c r="AD451" s="54">
        <v>0</v>
      </c>
      <c r="AE451" s="54" t="s">
        <v>1032</v>
      </c>
      <c r="AF451" s="54" t="s">
        <v>1032</v>
      </c>
      <c r="AG451" s="54" t="s">
        <v>1032</v>
      </c>
      <c r="AH451" s="54" t="s">
        <v>1032</v>
      </c>
      <c r="AI451" s="54">
        <v>0</v>
      </c>
      <c r="AJ451" s="54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 t="s">
        <v>1032</v>
      </c>
      <c r="AQ451" s="1" t="s">
        <v>1032</v>
      </c>
      <c r="AR451" s="1" t="s">
        <v>1032</v>
      </c>
      <c r="AS451" s="1" t="s">
        <v>1032</v>
      </c>
      <c r="AT451" s="1" t="s">
        <v>1032</v>
      </c>
      <c r="AU451" s="1">
        <v>0</v>
      </c>
      <c r="AV451" s="1">
        <v>0</v>
      </c>
      <c r="AW451" s="142" t="str">
        <f t="shared" si="12"/>
        <v/>
      </c>
      <c r="AX451" s="142" t="str">
        <f t="shared" si="13"/>
        <v/>
      </c>
    </row>
    <row r="452" spans="3:50">
      <c r="C452" s="1" t="s">
        <v>1054</v>
      </c>
      <c r="D452" s="1" t="s">
        <v>1055</v>
      </c>
      <c r="E452" s="1">
        <v>75</v>
      </c>
      <c r="F452" s="1">
        <v>1561.28</v>
      </c>
      <c r="G452" s="1">
        <v>1107.53</v>
      </c>
      <c r="H452" s="1">
        <v>6000</v>
      </c>
      <c r="I452" s="53">
        <v>6645</v>
      </c>
      <c r="J452" s="1">
        <v>100</v>
      </c>
      <c r="L452" s="53">
        <v>6645</v>
      </c>
      <c r="M452" s="53">
        <v>0</v>
      </c>
      <c r="N452" s="53">
        <v>0</v>
      </c>
      <c r="O452" s="53">
        <v>0</v>
      </c>
      <c r="P452" s="53">
        <v>0</v>
      </c>
      <c r="V452" s="53">
        <v>0</v>
      </c>
      <c r="W452" s="53">
        <v>0</v>
      </c>
      <c r="X452" s="53">
        <v>30</v>
      </c>
      <c r="Y452" s="53">
        <v>30</v>
      </c>
      <c r="Z452" s="53">
        <v>30</v>
      </c>
      <c r="AA452" s="53">
        <v>10</v>
      </c>
      <c r="AB452" s="53">
        <v>0</v>
      </c>
      <c r="AC452" s="54">
        <v>0</v>
      </c>
      <c r="AD452" s="54">
        <v>0</v>
      </c>
      <c r="AI452" s="54">
        <v>0</v>
      </c>
      <c r="AJ452" s="54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U452" s="1">
        <v>0</v>
      </c>
      <c r="AV452" s="1">
        <v>0</v>
      </c>
      <c r="AW452" s="142" t="str">
        <f t="shared" si="12"/>
        <v/>
      </c>
      <c r="AX452" s="142" t="str">
        <f t="shared" si="13"/>
        <v/>
      </c>
    </row>
    <row r="453" spans="3:50">
      <c r="C453" s="1" t="s">
        <v>1054</v>
      </c>
      <c r="D453" s="1" t="s">
        <v>1056</v>
      </c>
      <c r="E453" s="1">
        <v>25</v>
      </c>
      <c r="F453" s="1">
        <v>471.25</v>
      </c>
      <c r="G453" s="1">
        <v>463</v>
      </c>
      <c r="H453" s="1">
        <v>6000</v>
      </c>
      <c r="I453" s="53">
        <v>2778</v>
      </c>
      <c r="J453" s="1">
        <v>100</v>
      </c>
      <c r="L453" s="53">
        <v>2778</v>
      </c>
      <c r="M453" s="53">
        <v>0</v>
      </c>
      <c r="N453" s="53">
        <v>0</v>
      </c>
      <c r="O453" s="53">
        <v>0</v>
      </c>
      <c r="P453" s="53">
        <v>0</v>
      </c>
      <c r="V453" s="53">
        <v>0</v>
      </c>
      <c r="W453" s="53">
        <v>0</v>
      </c>
      <c r="X453" s="53">
        <v>30</v>
      </c>
      <c r="Y453" s="53">
        <v>30</v>
      </c>
      <c r="Z453" s="53">
        <v>30</v>
      </c>
      <c r="AA453" s="53">
        <v>10</v>
      </c>
      <c r="AB453" s="53">
        <v>0</v>
      </c>
      <c r="AC453" s="54">
        <v>0</v>
      </c>
      <c r="AD453" s="54">
        <v>0</v>
      </c>
      <c r="AI453" s="54">
        <v>0</v>
      </c>
      <c r="AJ453" s="54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U453" s="1">
        <v>0</v>
      </c>
      <c r="AV453" s="1">
        <v>0</v>
      </c>
      <c r="AW453" s="142" t="str">
        <f t="shared" si="12"/>
        <v/>
      </c>
      <c r="AX453" s="142" t="str">
        <f t="shared" si="13"/>
        <v/>
      </c>
    </row>
    <row r="454" spans="3:50">
      <c r="C454" s="1" t="s">
        <v>1054</v>
      </c>
      <c r="D454" s="1" t="s">
        <v>1057</v>
      </c>
      <c r="E454" s="1">
        <v>124</v>
      </c>
      <c r="F454" s="1">
        <v>2525.87</v>
      </c>
      <c r="G454" s="1">
        <v>2485.37</v>
      </c>
      <c r="H454" s="1">
        <v>6000</v>
      </c>
      <c r="I454" s="53">
        <v>14912</v>
      </c>
      <c r="J454" s="1">
        <v>100</v>
      </c>
      <c r="L454" s="53">
        <v>14912</v>
      </c>
      <c r="M454" s="53">
        <v>0</v>
      </c>
      <c r="N454" s="53">
        <v>0</v>
      </c>
      <c r="O454" s="53">
        <v>0</v>
      </c>
      <c r="P454" s="53">
        <v>0</v>
      </c>
      <c r="V454" s="53">
        <v>0</v>
      </c>
      <c r="W454" s="53">
        <v>0</v>
      </c>
      <c r="X454" s="53">
        <v>30</v>
      </c>
      <c r="Y454" s="53">
        <v>30</v>
      </c>
      <c r="Z454" s="53">
        <v>30</v>
      </c>
      <c r="AA454" s="53">
        <v>10</v>
      </c>
      <c r="AB454" s="53">
        <v>0</v>
      </c>
      <c r="AC454" s="54">
        <v>0</v>
      </c>
      <c r="AD454" s="54">
        <v>0</v>
      </c>
      <c r="AI454" s="54">
        <v>0</v>
      </c>
      <c r="AJ454" s="54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U454" s="1">
        <v>0</v>
      </c>
      <c r="AV454" s="1">
        <v>0</v>
      </c>
      <c r="AW454" s="142" t="str">
        <f t="shared" si="12"/>
        <v/>
      </c>
      <c r="AX454" s="142" t="str">
        <f t="shared" si="13"/>
        <v/>
      </c>
    </row>
    <row r="455" spans="3:50">
      <c r="C455" s="1" t="s">
        <v>1054</v>
      </c>
      <c r="D455" s="1" t="s">
        <v>1058</v>
      </c>
      <c r="E455" s="1">
        <v>0</v>
      </c>
      <c r="F455" s="1">
        <v>0</v>
      </c>
      <c r="G455" s="1">
        <v>0</v>
      </c>
      <c r="H455" s="1">
        <v>6000</v>
      </c>
      <c r="I455" s="53">
        <v>0</v>
      </c>
      <c r="J455" s="1">
        <v>100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V455" s="53">
        <v>0</v>
      </c>
      <c r="W455" s="53">
        <v>0</v>
      </c>
      <c r="X455" s="53">
        <v>30</v>
      </c>
      <c r="Y455" s="53">
        <v>30</v>
      </c>
      <c r="Z455" s="53">
        <v>30</v>
      </c>
      <c r="AA455" s="53">
        <v>10</v>
      </c>
      <c r="AB455" s="53">
        <v>0</v>
      </c>
      <c r="AC455" s="54">
        <v>0</v>
      </c>
      <c r="AD455" s="54">
        <v>0</v>
      </c>
      <c r="AI455" s="54">
        <v>0</v>
      </c>
      <c r="AJ455" s="54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U455" s="1">
        <v>0</v>
      </c>
      <c r="AV455" s="1">
        <v>0</v>
      </c>
      <c r="AW455" s="142" t="str">
        <f t="shared" si="12"/>
        <v/>
      </c>
      <c r="AX455" s="142" t="str">
        <f t="shared" si="13"/>
        <v/>
      </c>
    </row>
    <row r="456" spans="3:50">
      <c r="C456" s="1" t="s">
        <v>1054</v>
      </c>
      <c r="D456" s="1" t="s">
        <v>1059</v>
      </c>
      <c r="E456" s="1">
        <v>47</v>
      </c>
      <c r="F456" s="1">
        <v>848.31</v>
      </c>
      <c r="G456" s="1">
        <v>729.31</v>
      </c>
      <c r="H456" s="1">
        <v>6000</v>
      </c>
      <c r="I456" s="53">
        <v>4376</v>
      </c>
      <c r="J456" s="1">
        <v>100</v>
      </c>
      <c r="L456" s="53">
        <v>4376</v>
      </c>
      <c r="M456" s="53">
        <v>0</v>
      </c>
      <c r="N456" s="53">
        <v>0</v>
      </c>
      <c r="O456" s="53">
        <v>0</v>
      </c>
      <c r="P456" s="53">
        <v>0</v>
      </c>
      <c r="V456" s="53">
        <v>0</v>
      </c>
      <c r="W456" s="53">
        <v>0</v>
      </c>
      <c r="X456" s="53">
        <v>30</v>
      </c>
      <c r="Y456" s="53">
        <v>30</v>
      </c>
      <c r="Z456" s="53">
        <v>30</v>
      </c>
      <c r="AA456" s="53">
        <v>10</v>
      </c>
      <c r="AB456" s="53">
        <v>0</v>
      </c>
      <c r="AC456" s="54">
        <v>0</v>
      </c>
      <c r="AD456" s="54">
        <v>0</v>
      </c>
      <c r="AI456" s="54">
        <v>0</v>
      </c>
      <c r="AJ456" s="54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U456" s="1">
        <v>0</v>
      </c>
      <c r="AV456" s="1">
        <v>0</v>
      </c>
      <c r="AW456" s="142" t="str">
        <f t="shared" ref="AW456:AW519" si="14">IF(SUM($E456:$AV456)&lt;&gt;0,IFERROR(IFERROR(INDEX(pname,MATCH($B456,pid_fao,0),1),INDEX(pname,MATCH($B456,pid_th,0),1)),""),"")</f>
        <v/>
      </c>
      <c r="AX456" s="142" t="str">
        <f t="shared" ref="AX456:AX519" si="15">IF(SUM($E456:$AV456)&lt;&gt;0,IFERROR(IFERROR(INDEX(pname,MATCH($B456,pid_fao,0),5),INDEX(pname,MATCH($B456,pid_th,0),5)),""),"")</f>
        <v/>
      </c>
    </row>
    <row r="457" spans="3:50">
      <c r="C457" s="1" t="s">
        <v>1054</v>
      </c>
      <c r="D457" s="1" t="s">
        <v>1060</v>
      </c>
      <c r="E457" s="1">
        <v>30</v>
      </c>
      <c r="F457" s="1">
        <v>360.25</v>
      </c>
      <c r="G457" s="1">
        <v>304</v>
      </c>
      <c r="H457" s="1">
        <v>6000</v>
      </c>
      <c r="I457" s="53">
        <v>1824</v>
      </c>
      <c r="J457" s="1">
        <v>100</v>
      </c>
      <c r="L457" s="53">
        <v>1824</v>
      </c>
      <c r="M457" s="53">
        <v>0</v>
      </c>
      <c r="N457" s="53">
        <v>0</v>
      </c>
      <c r="O457" s="53">
        <v>0</v>
      </c>
      <c r="P457" s="53">
        <v>0</v>
      </c>
      <c r="V457" s="53">
        <v>0</v>
      </c>
      <c r="W457" s="53">
        <v>0</v>
      </c>
      <c r="X457" s="53">
        <v>30</v>
      </c>
      <c r="Y457" s="53">
        <v>30</v>
      </c>
      <c r="Z457" s="53">
        <v>30</v>
      </c>
      <c r="AA457" s="53">
        <v>10</v>
      </c>
      <c r="AB457" s="53">
        <v>0</v>
      </c>
      <c r="AC457" s="54">
        <v>0</v>
      </c>
      <c r="AD457" s="54">
        <v>0</v>
      </c>
      <c r="AI457" s="54">
        <v>0</v>
      </c>
      <c r="AJ457" s="54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U457" s="1">
        <v>0</v>
      </c>
      <c r="AV457" s="1">
        <v>0</v>
      </c>
      <c r="AW457" s="142" t="str">
        <f t="shared" si="14"/>
        <v/>
      </c>
      <c r="AX457" s="142" t="str">
        <f t="shared" si="15"/>
        <v/>
      </c>
    </row>
    <row r="458" spans="3:50">
      <c r="C458" s="1" t="s">
        <v>1054</v>
      </c>
      <c r="D458" s="1" t="s">
        <v>1061</v>
      </c>
      <c r="E458" s="1">
        <v>439</v>
      </c>
      <c r="F458" s="1">
        <v>7719.11</v>
      </c>
      <c r="G458" s="1">
        <v>5217.1099999999997</v>
      </c>
      <c r="H458" s="1">
        <v>6000</v>
      </c>
      <c r="I458" s="53">
        <v>31303</v>
      </c>
      <c r="J458" s="1">
        <v>100</v>
      </c>
      <c r="L458" s="53">
        <v>31303</v>
      </c>
      <c r="M458" s="53">
        <v>0</v>
      </c>
      <c r="N458" s="53">
        <v>0</v>
      </c>
      <c r="O458" s="53">
        <v>0</v>
      </c>
      <c r="P458" s="53">
        <v>0</v>
      </c>
      <c r="V458" s="53">
        <v>0</v>
      </c>
      <c r="W458" s="53">
        <v>0</v>
      </c>
      <c r="X458" s="53">
        <v>30</v>
      </c>
      <c r="Y458" s="53">
        <v>30</v>
      </c>
      <c r="Z458" s="53">
        <v>30</v>
      </c>
      <c r="AA458" s="53">
        <v>10</v>
      </c>
      <c r="AB458" s="53">
        <v>0</v>
      </c>
      <c r="AC458" s="54">
        <v>0</v>
      </c>
      <c r="AD458" s="54">
        <v>0</v>
      </c>
      <c r="AI458" s="54">
        <v>0</v>
      </c>
      <c r="AJ458" s="54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U458" s="1">
        <v>0</v>
      </c>
      <c r="AV458" s="1">
        <v>0</v>
      </c>
      <c r="AW458" s="142" t="str">
        <f t="shared" si="14"/>
        <v/>
      </c>
      <c r="AX458" s="142" t="str">
        <f t="shared" si="15"/>
        <v/>
      </c>
    </row>
    <row r="459" spans="3:50">
      <c r="C459" s="1" t="s">
        <v>1054</v>
      </c>
      <c r="D459" s="1" t="s">
        <v>1062</v>
      </c>
      <c r="E459" s="1">
        <v>33</v>
      </c>
      <c r="F459" s="1">
        <v>525.25</v>
      </c>
      <c r="G459" s="1">
        <v>408.75</v>
      </c>
      <c r="H459" s="1">
        <v>6000</v>
      </c>
      <c r="I459" s="53">
        <v>2453</v>
      </c>
      <c r="J459" s="1">
        <v>100</v>
      </c>
      <c r="L459" s="53">
        <v>2453</v>
      </c>
      <c r="M459" s="53">
        <v>0</v>
      </c>
      <c r="N459" s="53">
        <v>0</v>
      </c>
      <c r="O459" s="53">
        <v>0</v>
      </c>
      <c r="P459" s="53">
        <v>0</v>
      </c>
      <c r="V459" s="53">
        <v>0</v>
      </c>
      <c r="W459" s="53">
        <v>0</v>
      </c>
      <c r="X459" s="53">
        <v>30</v>
      </c>
      <c r="Y459" s="53">
        <v>30</v>
      </c>
      <c r="Z459" s="53">
        <v>30</v>
      </c>
      <c r="AA459" s="53">
        <v>10</v>
      </c>
      <c r="AB459" s="53">
        <v>0</v>
      </c>
      <c r="AC459" s="54">
        <v>0</v>
      </c>
      <c r="AD459" s="54">
        <v>0</v>
      </c>
      <c r="AI459" s="54">
        <v>0</v>
      </c>
      <c r="AJ459" s="54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U459" s="1">
        <v>0</v>
      </c>
      <c r="AV459" s="1">
        <v>0</v>
      </c>
      <c r="AW459" s="142" t="str">
        <f t="shared" si="14"/>
        <v/>
      </c>
      <c r="AX459" s="142" t="str">
        <f t="shared" si="15"/>
        <v/>
      </c>
    </row>
    <row r="460" spans="3:50">
      <c r="C460" s="1" t="s">
        <v>1054</v>
      </c>
      <c r="D460" s="1" t="s">
        <v>1063</v>
      </c>
      <c r="E460" s="1">
        <v>244</v>
      </c>
      <c r="F460" s="1">
        <v>4127.84</v>
      </c>
      <c r="G460" s="1">
        <v>3116.09</v>
      </c>
      <c r="H460" s="1">
        <v>6000</v>
      </c>
      <c r="I460" s="53">
        <v>18697</v>
      </c>
      <c r="J460" s="1">
        <v>100</v>
      </c>
      <c r="L460" s="53">
        <v>18697</v>
      </c>
      <c r="M460" s="53">
        <v>0</v>
      </c>
      <c r="N460" s="53">
        <v>0</v>
      </c>
      <c r="O460" s="53">
        <v>0</v>
      </c>
      <c r="P460" s="53">
        <v>0</v>
      </c>
      <c r="V460" s="53">
        <v>0</v>
      </c>
      <c r="W460" s="53">
        <v>0</v>
      </c>
      <c r="X460" s="53">
        <v>30</v>
      </c>
      <c r="Y460" s="53">
        <v>30</v>
      </c>
      <c r="Z460" s="53">
        <v>30</v>
      </c>
      <c r="AA460" s="53">
        <v>10</v>
      </c>
      <c r="AB460" s="53">
        <v>0</v>
      </c>
      <c r="AC460" s="54">
        <v>0</v>
      </c>
      <c r="AD460" s="54">
        <v>0</v>
      </c>
      <c r="AI460" s="54">
        <v>0</v>
      </c>
      <c r="AJ460" s="54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U460" s="1">
        <v>0</v>
      </c>
      <c r="AV460" s="1">
        <v>0</v>
      </c>
      <c r="AW460" s="142" t="str">
        <f t="shared" si="14"/>
        <v/>
      </c>
      <c r="AX460" s="142" t="str">
        <f t="shared" si="15"/>
        <v/>
      </c>
    </row>
    <row r="461" spans="3:50">
      <c r="C461" s="1" t="s">
        <v>1054</v>
      </c>
      <c r="D461" s="1" t="s">
        <v>1064</v>
      </c>
      <c r="E461" s="1">
        <v>54</v>
      </c>
      <c r="F461" s="1">
        <v>1185.24</v>
      </c>
      <c r="G461" s="1">
        <v>1008.24</v>
      </c>
      <c r="H461" s="1">
        <v>6000</v>
      </c>
      <c r="I461" s="53">
        <v>6049</v>
      </c>
      <c r="J461" s="1">
        <v>100</v>
      </c>
      <c r="L461" s="53">
        <v>6049</v>
      </c>
      <c r="M461" s="53">
        <v>0</v>
      </c>
      <c r="N461" s="53">
        <v>0</v>
      </c>
      <c r="O461" s="53">
        <v>0</v>
      </c>
      <c r="P461" s="53">
        <v>0</v>
      </c>
      <c r="V461" s="53">
        <v>0</v>
      </c>
      <c r="W461" s="53">
        <v>0</v>
      </c>
      <c r="X461" s="53">
        <v>30</v>
      </c>
      <c r="Y461" s="53">
        <v>30</v>
      </c>
      <c r="Z461" s="53">
        <v>30</v>
      </c>
      <c r="AA461" s="53">
        <v>10</v>
      </c>
      <c r="AB461" s="53">
        <v>0</v>
      </c>
      <c r="AC461" s="54">
        <v>0</v>
      </c>
      <c r="AD461" s="54">
        <v>0</v>
      </c>
      <c r="AI461" s="54">
        <v>0</v>
      </c>
      <c r="AJ461" s="54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U461" s="1">
        <v>0</v>
      </c>
      <c r="AV461" s="1">
        <v>0</v>
      </c>
      <c r="AW461" s="142" t="str">
        <f t="shared" si="14"/>
        <v/>
      </c>
      <c r="AX461" s="142" t="str">
        <f t="shared" si="15"/>
        <v/>
      </c>
    </row>
    <row r="462" spans="3:50">
      <c r="C462" s="1" t="s">
        <v>1065</v>
      </c>
      <c r="E462" s="1">
        <v>509</v>
      </c>
      <c r="F462" s="1">
        <v>8736</v>
      </c>
      <c r="G462" s="1">
        <v>8736</v>
      </c>
      <c r="H462" s="1">
        <v>15000</v>
      </c>
      <c r="I462" s="53">
        <v>131040</v>
      </c>
      <c r="J462" s="1">
        <v>100</v>
      </c>
      <c r="K462" s="1">
        <v>0</v>
      </c>
      <c r="L462" s="53">
        <v>131040</v>
      </c>
      <c r="M462" s="53">
        <v>25</v>
      </c>
      <c r="N462" s="53">
        <v>30</v>
      </c>
      <c r="O462" s="53">
        <v>25</v>
      </c>
      <c r="P462" s="53">
        <v>10</v>
      </c>
      <c r="Q462" s="53" t="s">
        <v>1032</v>
      </c>
      <c r="R462" s="53" t="s">
        <v>1032</v>
      </c>
      <c r="S462" s="53" t="s">
        <v>1032</v>
      </c>
      <c r="T462" s="53" t="s">
        <v>1032</v>
      </c>
      <c r="U462" s="53" t="s">
        <v>1032</v>
      </c>
      <c r="V462" s="53">
        <v>0</v>
      </c>
      <c r="W462" s="53">
        <v>0</v>
      </c>
      <c r="X462" s="53">
        <v>10</v>
      </c>
      <c r="Y462" s="53">
        <v>25</v>
      </c>
      <c r="Z462" s="53">
        <v>30</v>
      </c>
      <c r="AA462" s="53">
        <v>25</v>
      </c>
      <c r="AB462" s="53">
        <v>10</v>
      </c>
      <c r="AC462" s="54">
        <v>0</v>
      </c>
      <c r="AD462" s="54">
        <v>0</v>
      </c>
      <c r="AE462" s="54" t="s">
        <v>1032</v>
      </c>
      <c r="AF462" s="54" t="s">
        <v>1032</v>
      </c>
      <c r="AG462" s="54" t="s">
        <v>1032</v>
      </c>
      <c r="AH462" s="54" t="s">
        <v>1032</v>
      </c>
      <c r="AI462" s="54">
        <v>0</v>
      </c>
      <c r="AJ462" s="54">
        <v>10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 t="s">
        <v>1032</v>
      </c>
      <c r="AQ462" s="1" t="s">
        <v>1032</v>
      </c>
      <c r="AR462" s="1" t="s">
        <v>1032</v>
      </c>
      <c r="AS462" s="1" t="s">
        <v>1032</v>
      </c>
      <c r="AT462" s="1" t="s">
        <v>1032</v>
      </c>
      <c r="AU462" s="1">
        <v>0</v>
      </c>
      <c r="AV462" s="1">
        <v>0</v>
      </c>
      <c r="AW462" s="142" t="str">
        <f t="shared" si="14"/>
        <v/>
      </c>
      <c r="AX462" s="142" t="str">
        <f t="shared" si="15"/>
        <v/>
      </c>
    </row>
    <row r="463" spans="3:50">
      <c r="C463" s="1" t="s">
        <v>1066</v>
      </c>
      <c r="D463" s="1" t="s">
        <v>1066</v>
      </c>
      <c r="E463" s="1">
        <v>14</v>
      </c>
      <c r="F463" s="1">
        <v>206</v>
      </c>
      <c r="G463" s="1">
        <v>206</v>
      </c>
      <c r="H463" s="1">
        <v>15000</v>
      </c>
      <c r="I463" s="53">
        <v>3090</v>
      </c>
      <c r="J463" s="1">
        <v>100</v>
      </c>
      <c r="L463" s="53">
        <v>3090</v>
      </c>
      <c r="M463" s="53">
        <v>25</v>
      </c>
      <c r="N463" s="53">
        <v>30</v>
      </c>
      <c r="O463" s="53">
        <v>25</v>
      </c>
      <c r="P463" s="53">
        <v>10</v>
      </c>
      <c r="V463" s="53">
        <v>0</v>
      </c>
      <c r="W463" s="53">
        <v>0</v>
      </c>
      <c r="X463" s="53">
        <v>10</v>
      </c>
      <c r="Y463" s="53">
        <v>25</v>
      </c>
      <c r="Z463" s="53">
        <v>30</v>
      </c>
      <c r="AA463" s="53">
        <v>25</v>
      </c>
      <c r="AB463" s="53">
        <v>10</v>
      </c>
      <c r="AC463" s="54">
        <v>0</v>
      </c>
      <c r="AD463" s="54">
        <v>0</v>
      </c>
      <c r="AI463" s="54">
        <v>0</v>
      </c>
      <c r="AJ463" s="54">
        <v>10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U463" s="1">
        <v>0</v>
      </c>
      <c r="AV463" s="1">
        <v>0</v>
      </c>
      <c r="AW463" s="142" t="str">
        <f t="shared" si="14"/>
        <v/>
      </c>
      <c r="AX463" s="142" t="str">
        <f t="shared" si="15"/>
        <v/>
      </c>
    </row>
    <row r="464" spans="3:50">
      <c r="C464" s="1" t="s">
        <v>1066</v>
      </c>
      <c r="D464" s="1" t="s">
        <v>1067</v>
      </c>
      <c r="E464" s="1">
        <v>77</v>
      </c>
      <c r="F464" s="1">
        <v>1318</v>
      </c>
      <c r="G464" s="1">
        <v>1318</v>
      </c>
      <c r="H464" s="1">
        <v>15000</v>
      </c>
      <c r="I464" s="53">
        <v>19770</v>
      </c>
      <c r="J464" s="1">
        <v>100</v>
      </c>
      <c r="L464" s="53">
        <v>19770</v>
      </c>
      <c r="M464" s="53">
        <v>25</v>
      </c>
      <c r="N464" s="53">
        <v>30</v>
      </c>
      <c r="O464" s="53">
        <v>25</v>
      </c>
      <c r="P464" s="53">
        <v>10</v>
      </c>
      <c r="V464" s="53">
        <v>0</v>
      </c>
      <c r="W464" s="53">
        <v>0</v>
      </c>
      <c r="X464" s="53">
        <v>10</v>
      </c>
      <c r="Y464" s="53">
        <v>25</v>
      </c>
      <c r="Z464" s="53">
        <v>30</v>
      </c>
      <c r="AA464" s="53">
        <v>25</v>
      </c>
      <c r="AB464" s="53">
        <v>10</v>
      </c>
      <c r="AC464" s="54">
        <v>0</v>
      </c>
      <c r="AD464" s="54">
        <v>0</v>
      </c>
      <c r="AI464" s="54">
        <v>0</v>
      </c>
      <c r="AJ464" s="54">
        <v>10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U464" s="1">
        <v>0</v>
      </c>
      <c r="AV464" s="1">
        <v>0</v>
      </c>
      <c r="AW464" s="142" t="str">
        <f t="shared" si="14"/>
        <v/>
      </c>
      <c r="AX464" s="142" t="str">
        <f t="shared" si="15"/>
        <v/>
      </c>
    </row>
    <row r="465" spans="3:50">
      <c r="C465" s="1" t="s">
        <v>1066</v>
      </c>
      <c r="D465" s="1" t="s">
        <v>1068</v>
      </c>
      <c r="E465" s="1">
        <v>55</v>
      </c>
      <c r="F465" s="1">
        <v>1289</v>
      </c>
      <c r="G465" s="1">
        <v>1289</v>
      </c>
      <c r="H465" s="1">
        <v>15000</v>
      </c>
      <c r="I465" s="53">
        <v>19335</v>
      </c>
      <c r="J465" s="1">
        <v>100</v>
      </c>
      <c r="L465" s="53">
        <v>19335</v>
      </c>
      <c r="M465" s="53">
        <v>25</v>
      </c>
      <c r="N465" s="53">
        <v>30</v>
      </c>
      <c r="O465" s="53">
        <v>25</v>
      </c>
      <c r="P465" s="53">
        <v>10</v>
      </c>
      <c r="V465" s="53">
        <v>0</v>
      </c>
      <c r="W465" s="53">
        <v>0</v>
      </c>
      <c r="X465" s="53">
        <v>10</v>
      </c>
      <c r="Y465" s="53">
        <v>25</v>
      </c>
      <c r="Z465" s="53">
        <v>30</v>
      </c>
      <c r="AA465" s="53">
        <v>25</v>
      </c>
      <c r="AB465" s="53">
        <v>10</v>
      </c>
      <c r="AC465" s="54">
        <v>0</v>
      </c>
      <c r="AD465" s="54">
        <v>0</v>
      </c>
      <c r="AI465" s="54">
        <v>0</v>
      </c>
      <c r="AJ465" s="54">
        <v>10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U465" s="1">
        <v>0</v>
      </c>
      <c r="AV465" s="1">
        <v>0</v>
      </c>
      <c r="AW465" s="142" t="str">
        <f t="shared" si="14"/>
        <v/>
      </c>
      <c r="AX465" s="142" t="str">
        <f t="shared" si="15"/>
        <v/>
      </c>
    </row>
    <row r="466" spans="3:50">
      <c r="C466" s="1" t="s">
        <v>1066</v>
      </c>
      <c r="D466" s="1" t="s">
        <v>1069</v>
      </c>
      <c r="E466" s="1">
        <v>101</v>
      </c>
      <c r="F466" s="1">
        <v>1815</v>
      </c>
      <c r="G466" s="1">
        <v>1815</v>
      </c>
      <c r="H466" s="1">
        <v>15000</v>
      </c>
      <c r="I466" s="53">
        <v>27225</v>
      </c>
      <c r="J466" s="1">
        <v>100</v>
      </c>
      <c r="L466" s="53">
        <v>27225</v>
      </c>
      <c r="M466" s="53">
        <v>25</v>
      </c>
      <c r="N466" s="53">
        <v>30</v>
      </c>
      <c r="O466" s="53">
        <v>25</v>
      </c>
      <c r="P466" s="53">
        <v>10</v>
      </c>
      <c r="V466" s="53">
        <v>0</v>
      </c>
      <c r="W466" s="53">
        <v>0</v>
      </c>
      <c r="X466" s="53">
        <v>10</v>
      </c>
      <c r="Y466" s="53">
        <v>25</v>
      </c>
      <c r="Z466" s="53">
        <v>30</v>
      </c>
      <c r="AA466" s="53">
        <v>25</v>
      </c>
      <c r="AB466" s="53">
        <v>10</v>
      </c>
      <c r="AC466" s="54">
        <v>0</v>
      </c>
      <c r="AD466" s="54">
        <v>0</v>
      </c>
      <c r="AI466" s="54">
        <v>0</v>
      </c>
      <c r="AJ466" s="54">
        <v>10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U466" s="1">
        <v>0</v>
      </c>
      <c r="AV466" s="1">
        <v>0</v>
      </c>
      <c r="AW466" s="142" t="str">
        <f t="shared" si="14"/>
        <v/>
      </c>
      <c r="AX466" s="142" t="str">
        <f t="shared" si="15"/>
        <v/>
      </c>
    </row>
    <row r="467" spans="3:50">
      <c r="C467" s="1" t="s">
        <v>1066</v>
      </c>
      <c r="D467" s="1" t="s">
        <v>1070</v>
      </c>
      <c r="E467" s="1">
        <v>10</v>
      </c>
      <c r="F467" s="1">
        <v>102</v>
      </c>
      <c r="G467" s="1">
        <v>102</v>
      </c>
      <c r="H467" s="1">
        <v>15000</v>
      </c>
      <c r="I467" s="53">
        <v>1530</v>
      </c>
      <c r="J467" s="1">
        <v>100</v>
      </c>
      <c r="L467" s="53">
        <v>1530</v>
      </c>
      <c r="M467" s="53">
        <v>25</v>
      </c>
      <c r="N467" s="53">
        <v>30</v>
      </c>
      <c r="O467" s="53">
        <v>25</v>
      </c>
      <c r="P467" s="53">
        <v>10</v>
      </c>
      <c r="V467" s="53">
        <v>0</v>
      </c>
      <c r="W467" s="53">
        <v>0</v>
      </c>
      <c r="X467" s="53">
        <v>10</v>
      </c>
      <c r="Y467" s="53">
        <v>25</v>
      </c>
      <c r="Z467" s="53">
        <v>30</v>
      </c>
      <c r="AA467" s="53">
        <v>25</v>
      </c>
      <c r="AB467" s="53">
        <v>10</v>
      </c>
      <c r="AC467" s="54">
        <v>0</v>
      </c>
      <c r="AD467" s="54">
        <v>0</v>
      </c>
      <c r="AI467" s="54">
        <v>0</v>
      </c>
      <c r="AJ467" s="54">
        <v>10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T467" s="1" t="s">
        <v>1351</v>
      </c>
      <c r="AU467" s="1">
        <v>0</v>
      </c>
      <c r="AV467" s="1">
        <v>0</v>
      </c>
      <c r="AW467" s="142" t="str">
        <f t="shared" si="14"/>
        <v/>
      </c>
      <c r="AX467" s="142" t="str">
        <f t="shared" si="15"/>
        <v/>
      </c>
    </row>
    <row r="468" spans="3:50">
      <c r="C468" s="1" t="s">
        <v>1066</v>
      </c>
      <c r="D468" s="1" t="s">
        <v>1071</v>
      </c>
      <c r="E468" s="1">
        <v>11</v>
      </c>
      <c r="F468" s="1">
        <v>138</v>
      </c>
      <c r="G468" s="1">
        <v>138</v>
      </c>
      <c r="H468" s="1">
        <v>15000</v>
      </c>
      <c r="I468" s="53">
        <v>2070</v>
      </c>
      <c r="J468" s="1">
        <v>100</v>
      </c>
      <c r="L468" s="53">
        <v>2070</v>
      </c>
      <c r="M468" s="53">
        <v>25</v>
      </c>
      <c r="N468" s="53">
        <v>30</v>
      </c>
      <c r="O468" s="53">
        <v>25</v>
      </c>
      <c r="P468" s="53">
        <v>10</v>
      </c>
      <c r="V468" s="53">
        <v>0</v>
      </c>
      <c r="W468" s="53">
        <v>0</v>
      </c>
      <c r="X468" s="53">
        <v>10</v>
      </c>
      <c r="Y468" s="53">
        <v>25</v>
      </c>
      <c r="Z468" s="53">
        <v>30</v>
      </c>
      <c r="AA468" s="53">
        <v>25</v>
      </c>
      <c r="AB468" s="53">
        <v>10</v>
      </c>
      <c r="AC468" s="54">
        <v>0</v>
      </c>
      <c r="AD468" s="54">
        <v>0</v>
      </c>
      <c r="AI468" s="54">
        <v>0</v>
      </c>
      <c r="AJ468" s="54">
        <v>10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U468" s="1">
        <v>0</v>
      </c>
      <c r="AV468" s="1">
        <v>0</v>
      </c>
      <c r="AW468" s="142" t="str">
        <f t="shared" si="14"/>
        <v/>
      </c>
      <c r="AX468" s="142" t="str">
        <f t="shared" si="15"/>
        <v/>
      </c>
    </row>
    <row r="469" spans="3:50">
      <c r="C469" s="1" t="s">
        <v>1066</v>
      </c>
      <c r="D469" s="1" t="s">
        <v>1072</v>
      </c>
      <c r="E469" s="1">
        <v>9</v>
      </c>
      <c r="F469" s="1">
        <v>155</v>
      </c>
      <c r="G469" s="1">
        <v>155</v>
      </c>
      <c r="H469" s="1">
        <v>15000</v>
      </c>
      <c r="I469" s="53">
        <v>2325</v>
      </c>
      <c r="J469" s="1">
        <v>100</v>
      </c>
      <c r="L469" s="53">
        <v>2325</v>
      </c>
      <c r="M469" s="53">
        <v>25</v>
      </c>
      <c r="N469" s="53">
        <v>30</v>
      </c>
      <c r="O469" s="53">
        <v>25</v>
      </c>
      <c r="P469" s="53">
        <v>10</v>
      </c>
      <c r="V469" s="53">
        <v>0</v>
      </c>
      <c r="W469" s="53">
        <v>0</v>
      </c>
      <c r="X469" s="53">
        <v>10</v>
      </c>
      <c r="Y469" s="53">
        <v>25</v>
      </c>
      <c r="Z469" s="53">
        <v>30</v>
      </c>
      <c r="AA469" s="53">
        <v>25</v>
      </c>
      <c r="AB469" s="53">
        <v>10</v>
      </c>
      <c r="AC469" s="54">
        <v>0</v>
      </c>
      <c r="AD469" s="54">
        <v>0</v>
      </c>
      <c r="AI469" s="54">
        <v>0</v>
      </c>
      <c r="AJ469" s="54">
        <v>10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U469" s="1">
        <v>0</v>
      </c>
      <c r="AV469" s="1">
        <v>0</v>
      </c>
      <c r="AW469" s="142" t="str">
        <f t="shared" si="14"/>
        <v/>
      </c>
      <c r="AX469" s="142" t="str">
        <f t="shared" si="15"/>
        <v/>
      </c>
    </row>
    <row r="470" spans="3:50">
      <c r="C470" s="1" t="s">
        <v>1066</v>
      </c>
      <c r="D470" s="1" t="s">
        <v>1073</v>
      </c>
      <c r="E470" s="1">
        <v>34</v>
      </c>
      <c r="F470" s="1">
        <v>460</v>
      </c>
      <c r="G470" s="1">
        <v>460</v>
      </c>
      <c r="H470" s="1">
        <v>15000</v>
      </c>
      <c r="I470" s="53">
        <v>6900</v>
      </c>
      <c r="J470" s="1">
        <v>100</v>
      </c>
      <c r="L470" s="53">
        <v>6900</v>
      </c>
      <c r="M470" s="53">
        <v>25</v>
      </c>
      <c r="N470" s="53">
        <v>30</v>
      </c>
      <c r="O470" s="53">
        <v>25</v>
      </c>
      <c r="P470" s="53">
        <v>10</v>
      </c>
      <c r="V470" s="53">
        <v>0</v>
      </c>
      <c r="W470" s="53">
        <v>0</v>
      </c>
      <c r="X470" s="53">
        <v>10</v>
      </c>
      <c r="Y470" s="53">
        <v>25</v>
      </c>
      <c r="Z470" s="53">
        <v>30</v>
      </c>
      <c r="AA470" s="53">
        <v>25</v>
      </c>
      <c r="AB470" s="53">
        <v>10</v>
      </c>
      <c r="AC470" s="54">
        <v>0</v>
      </c>
      <c r="AD470" s="54">
        <v>0</v>
      </c>
      <c r="AI470" s="54">
        <v>0</v>
      </c>
      <c r="AJ470" s="54">
        <v>10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U470" s="1">
        <v>0</v>
      </c>
      <c r="AV470" s="1">
        <v>0</v>
      </c>
      <c r="AW470" s="142" t="str">
        <f t="shared" si="14"/>
        <v/>
      </c>
      <c r="AX470" s="142" t="str">
        <f t="shared" si="15"/>
        <v/>
      </c>
    </row>
    <row r="471" spans="3:50">
      <c r="C471" s="1" t="s">
        <v>1066</v>
      </c>
      <c r="D471" s="1" t="s">
        <v>1074</v>
      </c>
      <c r="E471" s="1">
        <v>79</v>
      </c>
      <c r="F471" s="1">
        <v>1447</v>
      </c>
      <c r="G471" s="1">
        <v>1447</v>
      </c>
      <c r="H471" s="1">
        <v>15000</v>
      </c>
      <c r="I471" s="53">
        <v>21705</v>
      </c>
      <c r="J471" s="1">
        <v>100</v>
      </c>
      <c r="L471" s="53">
        <v>21705</v>
      </c>
      <c r="M471" s="53">
        <v>25</v>
      </c>
      <c r="N471" s="53">
        <v>30</v>
      </c>
      <c r="O471" s="53">
        <v>25</v>
      </c>
      <c r="P471" s="53">
        <v>10</v>
      </c>
      <c r="V471" s="53">
        <v>0</v>
      </c>
      <c r="W471" s="53">
        <v>0</v>
      </c>
      <c r="X471" s="53">
        <v>10</v>
      </c>
      <c r="Y471" s="53">
        <v>25</v>
      </c>
      <c r="Z471" s="53">
        <v>30</v>
      </c>
      <c r="AA471" s="53">
        <v>25</v>
      </c>
      <c r="AB471" s="53">
        <v>10</v>
      </c>
      <c r="AC471" s="54">
        <v>0</v>
      </c>
      <c r="AD471" s="54">
        <v>0</v>
      </c>
      <c r="AI471" s="54">
        <v>0</v>
      </c>
      <c r="AJ471" s="54">
        <v>10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U471" s="1">
        <v>0</v>
      </c>
      <c r="AV471" s="1">
        <v>0</v>
      </c>
      <c r="AW471" s="142" t="str">
        <f t="shared" si="14"/>
        <v/>
      </c>
      <c r="AX471" s="142" t="str">
        <f t="shared" si="15"/>
        <v/>
      </c>
    </row>
    <row r="472" spans="3:50">
      <c r="C472" s="1" t="s">
        <v>1066</v>
      </c>
      <c r="D472" s="1" t="s">
        <v>1075</v>
      </c>
      <c r="E472" s="1">
        <v>10</v>
      </c>
      <c r="F472" s="1">
        <v>162</v>
      </c>
      <c r="G472" s="1">
        <v>162</v>
      </c>
      <c r="H472" s="1">
        <v>15000</v>
      </c>
      <c r="I472" s="53">
        <v>2430</v>
      </c>
      <c r="J472" s="1">
        <v>100</v>
      </c>
      <c r="L472" s="53">
        <v>2430</v>
      </c>
      <c r="M472" s="53">
        <v>25</v>
      </c>
      <c r="N472" s="53">
        <v>30</v>
      </c>
      <c r="O472" s="53">
        <v>25</v>
      </c>
      <c r="P472" s="53">
        <v>10</v>
      </c>
      <c r="V472" s="53">
        <v>0</v>
      </c>
      <c r="W472" s="53">
        <v>0</v>
      </c>
      <c r="X472" s="53">
        <v>10</v>
      </c>
      <c r="Y472" s="53">
        <v>25</v>
      </c>
      <c r="Z472" s="53">
        <v>30</v>
      </c>
      <c r="AA472" s="53">
        <v>25</v>
      </c>
      <c r="AB472" s="53">
        <v>10</v>
      </c>
      <c r="AC472" s="54">
        <v>0</v>
      </c>
      <c r="AD472" s="54">
        <v>0</v>
      </c>
      <c r="AI472" s="54">
        <v>0</v>
      </c>
      <c r="AJ472" s="54">
        <v>10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U472" s="1">
        <v>0</v>
      </c>
      <c r="AV472" s="1">
        <v>0</v>
      </c>
      <c r="AW472" s="142" t="str">
        <f t="shared" si="14"/>
        <v/>
      </c>
      <c r="AX472" s="142" t="str">
        <f t="shared" si="15"/>
        <v/>
      </c>
    </row>
    <row r="473" spans="3:50">
      <c r="C473" s="1" t="s">
        <v>1066</v>
      </c>
      <c r="D473" s="1" t="s">
        <v>1076</v>
      </c>
      <c r="E473" s="1">
        <v>105</v>
      </c>
      <c r="F473" s="1">
        <v>1614</v>
      </c>
      <c r="G473" s="1">
        <v>1614</v>
      </c>
      <c r="H473" s="1">
        <v>15000</v>
      </c>
      <c r="I473" s="53">
        <v>24210</v>
      </c>
      <c r="J473" s="1">
        <v>100</v>
      </c>
      <c r="L473" s="53">
        <v>24210</v>
      </c>
      <c r="M473" s="53">
        <v>25</v>
      </c>
      <c r="N473" s="53">
        <v>30</v>
      </c>
      <c r="O473" s="53">
        <v>25</v>
      </c>
      <c r="P473" s="53">
        <v>10</v>
      </c>
      <c r="V473" s="53">
        <v>0</v>
      </c>
      <c r="W473" s="53">
        <v>0</v>
      </c>
      <c r="X473" s="53">
        <v>10</v>
      </c>
      <c r="Y473" s="53">
        <v>25</v>
      </c>
      <c r="Z473" s="53">
        <v>30</v>
      </c>
      <c r="AA473" s="53">
        <v>25</v>
      </c>
      <c r="AB473" s="53">
        <v>10</v>
      </c>
      <c r="AC473" s="54">
        <v>0</v>
      </c>
      <c r="AD473" s="54">
        <v>0</v>
      </c>
      <c r="AI473" s="54">
        <v>0</v>
      </c>
      <c r="AJ473" s="54">
        <v>10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U473" s="1">
        <v>0</v>
      </c>
      <c r="AV473" s="1">
        <v>0</v>
      </c>
      <c r="AW473" s="142" t="str">
        <f t="shared" si="14"/>
        <v/>
      </c>
      <c r="AX473" s="142" t="str">
        <f t="shared" si="15"/>
        <v/>
      </c>
    </row>
    <row r="474" spans="3:50">
      <c r="C474" s="1" t="s">
        <v>1066</v>
      </c>
      <c r="D474" s="1" t="s">
        <v>1077</v>
      </c>
      <c r="E474" s="1">
        <v>4</v>
      </c>
      <c r="F474" s="1">
        <v>30</v>
      </c>
      <c r="G474" s="1">
        <v>30</v>
      </c>
      <c r="H474" s="1">
        <v>15000</v>
      </c>
      <c r="I474" s="53">
        <v>450</v>
      </c>
      <c r="J474" s="1">
        <v>100</v>
      </c>
      <c r="L474" s="53">
        <v>450</v>
      </c>
      <c r="M474" s="53">
        <v>25</v>
      </c>
      <c r="N474" s="53">
        <v>30</v>
      </c>
      <c r="O474" s="53">
        <v>25</v>
      </c>
      <c r="P474" s="53">
        <v>10</v>
      </c>
      <c r="V474" s="53">
        <v>0</v>
      </c>
      <c r="W474" s="53">
        <v>0</v>
      </c>
      <c r="X474" s="53">
        <v>10</v>
      </c>
      <c r="Y474" s="53">
        <v>25</v>
      </c>
      <c r="Z474" s="53">
        <v>30</v>
      </c>
      <c r="AA474" s="53">
        <v>25</v>
      </c>
      <c r="AB474" s="53">
        <v>10</v>
      </c>
      <c r="AC474" s="54">
        <v>0</v>
      </c>
      <c r="AD474" s="54">
        <v>0</v>
      </c>
      <c r="AI474" s="54">
        <v>0</v>
      </c>
      <c r="AJ474" s="54">
        <v>10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U474" s="1">
        <v>0</v>
      </c>
      <c r="AV474" s="1">
        <v>0</v>
      </c>
      <c r="AW474" s="142" t="str">
        <f t="shared" si="14"/>
        <v/>
      </c>
      <c r="AX474" s="142" t="str">
        <f t="shared" si="15"/>
        <v/>
      </c>
    </row>
    <row r="475" spans="3:50">
      <c r="C475" s="1" t="s">
        <v>1078</v>
      </c>
      <c r="E475" s="1">
        <v>2723</v>
      </c>
      <c r="F475" s="1">
        <v>42494</v>
      </c>
      <c r="G475" s="1">
        <v>42494</v>
      </c>
      <c r="H475" s="1">
        <v>12000</v>
      </c>
      <c r="I475" s="53">
        <v>509928</v>
      </c>
      <c r="J475" s="1">
        <v>100</v>
      </c>
      <c r="K475" s="1">
        <v>0</v>
      </c>
      <c r="L475" s="53">
        <v>509928</v>
      </c>
      <c r="M475" s="53">
        <v>0</v>
      </c>
      <c r="N475" s="53">
        <v>0</v>
      </c>
      <c r="O475" s="53">
        <v>0</v>
      </c>
      <c r="P475" s="53">
        <v>0</v>
      </c>
      <c r="Q475" s="53" t="s">
        <v>1032</v>
      </c>
      <c r="R475" s="53" t="s">
        <v>1032</v>
      </c>
      <c r="S475" s="53" t="s">
        <v>1032</v>
      </c>
      <c r="T475" s="53" t="s">
        <v>1032</v>
      </c>
      <c r="U475" s="53" t="s">
        <v>1032</v>
      </c>
      <c r="V475" s="53">
        <v>0</v>
      </c>
      <c r="W475" s="53">
        <v>5</v>
      </c>
      <c r="X475" s="53">
        <v>25</v>
      </c>
      <c r="Y475" s="53">
        <v>25</v>
      </c>
      <c r="Z475" s="53">
        <v>25</v>
      </c>
      <c r="AA475" s="53">
        <v>15</v>
      </c>
      <c r="AB475" s="53">
        <v>5</v>
      </c>
      <c r="AC475" s="54">
        <v>0</v>
      </c>
      <c r="AD475" s="54">
        <v>0</v>
      </c>
      <c r="AE475" s="54" t="s">
        <v>1032</v>
      </c>
      <c r="AF475" s="54" t="s">
        <v>1032</v>
      </c>
      <c r="AG475" s="54" t="s">
        <v>1032</v>
      </c>
      <c r="AH475" s="54" t="s">
        <v>1032</v>
      </c>
      <c r="AI475" s="54">
        <v>5</v>
      </c>
      <c r="AJ475" s="54">
        <v>25</v>
      </c>
      <c r="AK475" s="1">
        <v>25</v>
      </c>
      <c r="AL475" s="1">
        <v>25</v>
      </c>
      <c r="AM475" s="1">
        <v>15</v>
      </c>
      <c r="AN475" s="1">
        <v>5</v>
      </c>
      <c r="AO475" s="1">
        <v>0</v>
      </c>
      <c r="AP475" s="1" t="s">
        <v>1032</v>
      </c>
      <c r="AQ475" s="1" t="s">
        <v>1032</v>
      </c>
      <c r="AR475" s="1" t="s">
        <v>1032</v>
      </c>
      <c r="AS475" s="1" t="s">
        <v>1032</v>
      </c>
      <c r="AT475" s="1" t="s">
        <v>1032</v>
      </c>
      <c r="AU475" s="1">
        <v>0</v>
      </c>
      <c r="AV475" s="1">
        <v>0</v>
      </c>
      <c r="AW475" s="142" t="str">
        <f t="shared" si="14"/>
        <v/>
      </c>
      <c r="AX475" s="142" t="str">
        <f t="shared" si="15"/>
        <v/>
      </c>
    </row>
    <row r="476" spans="3:50">
      <c r="C476" s="1" t="s">
        <v>1079</v>
      </c>
      <c r="D476" s="1" t="s">
        <v>1080</v>
      </c>
      <c r="E476" s="1">
        <v>450</v>
      </c>
      <c r="F476" s="1">
        <v>6512</v>
      </c>
      <c r="G476" s="1">
        <v>6512</v>
      </c>
      <c r="H476" s="1">
        <v>12000</v>
      </c>
      <c r="I476" s="53">
        <v>78144</v>
      </c>
      <c r="J476" s="1">
        <v>100</v>
      </c>
      <c r="L476" s="53">
        <v>78144</v>
      </c>
      <c r="M476" s="53">
        <v>0</v>
      </c>
      <c r="N476" s="53">
        <v>0</v>
      </c>
      <c r="O476" s="53">
        <v>0</v>
      </c>
      <c r="P476" s="53">
        <v>0</v>
      </c>
      <c r="V476" s="53">
        <v>0</v>
      </c>
      <c r="W476" s="53">
        <v>5</v>
      </c>
      <c r="X476" s="53">
        <v>25</v>
      </c>
      <c r="Y476" s="53">
        <v>25</v>
      </c>
      <c r="Z476" s="53">
        <v>25</v>
      </c>
      <c r="AA476" s="53">
        <v>15</v>
      </c>
      <c r="AB476" s="53">
        <v>5</v>
      </c>
      <c r="AC476" s="54">
        <v>0</v>
      </c>
      <c r="AD476" s="54">
        <v>0</v>
      </c>
      <c r="AI476" s="54">
        <v>5</v>
      </c>
      <c r="AJ476" s="54">
        <v>25</v>
      </c>
      <c r="AK476" s="1">
        <v>25</v>
      </c>
      <c r="AL476" s="1">
        <v>25</v>
      </c>
      <c r="AM476" s="1">
        <v>15</v>
      </c>
      <c r="AN476" s="1">
        <v>5</v>
      </c>
      <c r="AO476" s="1">
        <v>0</v>
      </c>
      <c r="AU476" s="1">
        <v>0</v>
      </c>
      <c r="AV476" s="1">
        <v>0</v>
      </c>
      <c r="AW476" s="142" t="str">
        <f t="shared" si="14"/>
        <v/>
      </c>
      <c r="AX476" s="142" t="str">
        <f t="shared" si="15"/>
        <v/>
      </c>
    </row>
    <row r="477" spans="3:50">
      <c r="C477" s="1" t="s">
        <v>1079</v>
      </c>
      <c r="D477" s="1" t="s">
        <v>1079</v>
      </c>
      <c r="E477" s="1">
        <v>334</v>
      </c>
      <c r="F477" s="1">
        <v>6174</v>
      </c>
      <c r="G477" s="1">
        <v>6174</v>
      </c>
      <c r="H477" s="1">
        <v>12000</v>
      </c>
      <c r="I477" s="53">
        <v>74088</v>
      </c>
      <c r="J477" s="1">
        <v>100</v>
      </c>
      <c r="L477" s="53">
        <v>74088</v>
      </c>
      <c r="M477" s="53">
        <v>0</v>
      </c>
      <c r="N477" s="53">
        <v>0</v>
      </c>
      <c r="O477" s="53">
        <v>0</v>
      </c>
      <c r="P477" s="53">
        <v>0</v>
      </c>
      <c r="V477" s="53">
        <v>0</v>
      </c>
      <c r="W477" s="53">
        <v>5</v>
      </c>
      <c r="X477" s="53">
        <v>25</v>
      </c>
      <c r="Y477" s="53">
        <v>25</v>
      </c>
      <c r="Z477" s="53">
        <v>25</v>
      </c>
      <c r="AA477" s="53">
        <v>15</v>
      </c>
      <c r="AB477" s="53">
        <v>5</v>
      </c>
      <c r="AC477" s="54">
        <v>0</v>
      </c>
      <c r="AD477" s="54">
        <v>0</v>
      </c>
      <c r="AI477" s="54">
        <v>5</v>
      </c>
      <c r="AJ477" s="54">
        <v>25</v>
      </c>
      <c r="AK477" s="1">
        <v>25</v>
      </c>
      <c r="AL477" s="1">
        <v>25</v>
      </c>
      <c r="AM477" s="1">
        <v>15</v>
      </c>
      <c r="AN477" s="1">
        <v>5</v>
      </c>
      <c r="AO477" s="1">
        <v>0</v>
      </c>
      <c r="AU477" s="1">
        <v>0</v>
      </c>
      <c r="AV477" s="1">
        <v>0</v>
      </c>
      <c r="AW477" s="142" t="str">
        <f t="shared" si="14"/>
        <v/>
      </c>
      <c r="AX477" s="142" t="str">
        <f t="shared" si="15"/>
        <v/>
      </c>
    </row>
    <row r="478" spans="3:50">
      <c r="C478" s="1" t="s">
        <v>1079</v>
      </c>
      <c r="D478" s="1" t="s">
        <v>1081</v>
      </c>
      <c r="E478" s="1">
        <v>122</v>
      </c>
      <c r="F478" s="1">
        <v>1500</v>
      </c>
      <c r="G478" s="1">
        <v>1500</v>
      </c>
      <c r="H478" s="1">
        <v>12000</v>
      </c>
      <c r="I478" s="53">
        <v>18000</v>
      </c>
      <c r="J478" s="1">
        <v>100</v>
      </c>
      <c r="L478" s="53">
        <v>18000</v>
      </c>
      <c r="M478" s="53">
        <v>0</v>
      </c>
      <c r="N478" s="53">
        <v>0</v>
      </c>
      <c r="O478" s="53">
        <v>0</v>
      </c>
      <c r="P478" s="53">
        <v>0</v>
      </c>
      <c r="V478" s="53">
        <v>0</v>
      </c>
      <c r="W478" s="53">
        <v>5</v>
      </c>
      <c r="X478" s="53">
        <v>25</v>
      </c>
      <c r="Y478" s="53">
        <v>25</v>
      </c>
      <c r="Z478" s="53">
        <v>25</v>
      </c>
      <c r="AA478" s="53">
        <v>15</v>
      </c>
      <c r="AB478" s="53">
        <v>5</v>
      </c>
      <c r="AC478" s="54">
        <v>0</v>
      </c>
      <c r="AD478" s="54">
        <v>0</v>
      </c>
      <c r="AI478" s="54">
        <v>5</v>
      </c>
      <c r="AJ478" s="54">
        <v>25</v>
      </c>
      <c r="AK478" s="1">
        <v>25</v>
      </c>
      <c r="AL478" s="1">
        <v>25</v>
      </c>
      <c r="AM478" s="1">
        <v>15</v>
      </c>
      <c r="AN478" s="1">
        <v>5</v>
      </c>
      <c r="AO478" s="1">
        <v>0</v>
      </c>
      <c r="AU478" s="1">
        <v>0</v>
      </c>
      <c r="AV478" s="1">
        <v>0</v>
      </c>
      <c r="AW478" s="142" t="str">
        <f t="shared" si="14"/>
        <v/>
      </c>
      <c r="AX478" s="142" t="str">
        <f t="shared" si="15"/>
        <v/>
      </c>
    </row>
    <row r="479" spans="3:50">
      <c r="C479" s="1" t="s">
        <v>1079</v>
      </c>
      <c r="D479" s="1" t="s">
        <v>1082</v>
      </c>
      <c r="E479" s="1">
        <v>426</v>
      </c>
      <c r="F479" s="1">
        <v>6060</v>
      </c>
      <c r="G479" s="1">
        <v>6060</v>
      </c>
      <c r="H479" s="1">
        <v>12000</v>
      </c>
      <c r="I479" s="53">
        <v>72720</v>
      </c>
      <c r="J479" s="1">
        <v>100</v>
      </c>
      <c r="L479" s="53">
        <v>72720</v>
      </c>
      <c r="M479" s="53">
        <v>0</v>
      </c>
      <c r="N479" s="53">
        <v>0</v>
      </c>
      <c r="O479" s="53">
        <v>0</v>
      </c>
      <c r="P479" s="53">
        <v>0</v>
      </c>
      <c r="V479" s="53">
        <v>0</v>
      </c>
      <c r="W479" s="53">
        <v>5</v>
      </c>
      <c r="X479" s="53">
        <v>25</v>
      </c>
      <c r="Y479" s="53">
        <v>25</v>
      </c>
      <c r="Z479" s="53">
        <v>25</v>
      </c>
      <c r="AA479" s="53">
        <v>15</v>
      </c>
      <c r="AB479" s="53">
        <v>5</v>
      </c>
      <c r="AC479" s="54">
        <v>0</v>
      </c>
      <c r="AD479" s="54">
        <v>0</v>
      </c>
      <c r="AI479" s="54">
        <v>5</v>
      </c>
      <c r="AJ479" s="54">
        <v>25</v>
      </c>
      <c r="AK479" s="1">
        <v>25</v>
      </c>
      <c r="AL479" s="1">
        <v>25</v>
      </c>
      <c r="AM479" s="1">
        <v>15</v>
      </c>
      <c r="AN479" s="1">
        <v>5</v>
      </c>
      <c r="AO479" s="1">
        <v>0</v>
      </c>
      <c r="AU479" s="1">
        <v>0</v>
      </c>
      <c r="AV479" s="1">
        <v>0</v>
      </c>
      <c r="AW479" s="142" t="str">
        <f t="shared" si="14"/>
        <v/>
      </c>
      <c r="AX479" s="142" t="str">
        <f t="shared" si="15"/>
        <v/>
      </c>
    </row>
    <row r="480" spans="3:50">
      <c r="C480" s="1" t="s">
        <v>1079</v>
      </c>
      <c r="D480" s="1" t="s">
        <v>1038</v>
      </c>
      <c r="E480" s="1">
        <v>307</v>
      </c>
      <c r="F480" s="1">
        <v>4185</v>
      </c>
      <c r="G480" s="1">
        <v>4185</v>
      </c>
      <c r="H480" s="1">
        <v>12000</v>
      </c>
      <c r="I480" s="53">
        <v>50220</v>
      </c>
      <c r="J480" s="1">
        <v>100</v>
      </c>
      <c r="L480" s="53">
        <v>50220</v>
      </c>
      <c r="M480" s="53">
        <v>0</v>
      </c>
      <c r="N480" s="53">
        <v>0</v>
      </c>
      <c r="O480" s="53">
        <v>0</v>
      </c>
      <c r="P480" s="53">
        <v>0</v>
      </c>
      <c r="V480" s="53">
        <v>0</v>
      </c>
      <c r="W480" s="53">
        <v>5</v>
      </c>
      <c r="X480" s="53">
        <v>25</v>
      </c>
      <c r="Y480" s="53">
        <v>25</v>
      </c>
      <c r="Z480" s="53">
        <v>25</v>
      </c>
      <c r="AA480" s="53">
        <v>15</v>
      </c>
      <c r="AB480" s="53">
        <v>5</v>
      </c>
      <c r="AC480" s="54">
        <v>0</v>
      </c>
      <c r="AD480" s="54">
        <v>0</v>
      </c>
      <c r="AI480" s="54">
        <v>5</v>
      </c>
      <c r="AJ480" s="54">
        <v>25</v>
      </c>
      <c r="AK480" s="1">
        <v>25</v>
      </c>
      <c r="AL480" s="1">
        <v>25</v>
      </c>
      <c r="AM480" s="1">
        <v>15</v>
      </c>
      <c r="AN480" s="1">
        <v>5</v>
      </c>
      <c r="AO480" s="1">
        <v>0</v>
      </c>
      <c r="AU480" s="1">
        <v>0</v>
      </c>
      <c r="AV480" s="1">
        <v>0</v>
      </c>
      <c r="AW480" s="142" t="str">
        <f t="shared" si="14"/>
        <v/>
      </c>
      <c r="AX480" s="142" t="str">
        <f t="shared" si="15"/>
        <v/>
      </c>
    </row>
    <row r="481" spans="3:50">
      <c r="C481" s="1" t="s">
        <v>1079</v>
      </c>
      <c r="D481" s="1" t="s">
        <v>1083</v>
      </c>
      <c r="E481" s="1">
        <v>481</v>
      </c>
      <c r="F481" s="1">
        <v>10443</v>
      </c>
      <c r="G481" s="1">
        <v>10443</v>
      </c>
      <c r="H481" s="1">
        <v>12000</v>
      </c>
      <c r="I481" s="53">
        <v>125316</v>
      </c>
      <c r="J481" s="1">
        <v>100</v>
      </c>
      <c r="L481" s="53">
        <v>125316</v>
      </c>
      <c r="M481" s="53">
        <v>0</v>
      </c>
      <c r="N481" s="53">
        <v>0</v>
      </c>
      <c r="O481" s="53">
        <v>0</v>
      </c>
      <c r="P481" s="53">
        <v>0</v>
      </c>
      <c r="V481" s="53">
        <v>0</v>
      </c>
      <c r="W481" s="53">
        <v>5</v>
      </c>
      <c r="X481" s="53">
        <v>25</v>
      </c>
      <c r="Y481" s="53">
        <v>25</v>
      </c>
      <c r="Z481" s="53">
        <v>25</v>
      </c>
      <c r="AA481" s="53">
        <v>15</v>
      </c>
      <c r="AB481" s="53">
        <v>5</v>
      </c>
      <c r="AC481" s="54">
        <v>0</v>
      </c>
      <c r="AD481" s="54">
        <v>0</v>
      </c>
      <c r="AI481" s="54">
        <v>5</v>
      </c>
      <c r="AJ481" s="54">
        <v>25</v>
      </c>
      <c r="AK481" s="1">
        <v>25</v>
      </c>
      <c r="AL481" s="1">
        <v>25</v>
      </c>
      <c r="AM481" s="1">
        <v>15</v>
      </c>
      <c r="AN481" s="1">
        <v>5</v>
      </c>
      <c r="AO481" s="1">
        <v>0</v>
      </c>
      <c r="AU481" s="1">
        <v>0</v>
      </c>
      <c r="AV481" s="1">
        <v>0</v>
      </c>
      <c r="AW481" s="142" t="str">
        <f t="shared" si="14"/>
        <v/>
      </c>
      <c r="AX481" s="142" t="str">
        <f t="shared" si="15"/>
        <v/>
      </c>
    </row>
    <row r="482" spans="3:50">
      <c r="C482" s="1" t="s">
        <v>1079</v>
      </c>
      <c r="D482" s="1" t="s">
        <v>1084</v>
      </c>
      <c r="E482" s="1">
        <v>432</v>
      </c>
      <c r="F482" s="1">
        <v>4727</v>
      </c>
      <c r="G482" s="1">
        <v>4727</v>
      </c>
      <c r="H482" s="1">
        <v>12000</v>
      </c>
      <c r="I482" s="53">
        <v>56724</v>
      </c>
      <c r="J482" s="1">
        <v>100</v>
      </c>
      <c r="L482" s="53">
        <v>56724</v>
      </c>
      <c r="M482" s="53">
        <v>0</v>
      </c>
      <c r="N482" s="53">
        <v>0</v>
      </c>
      <c r="O482" s="53">
        <v>0</v>
      </c>
      <c r="P482" s="53">
        <v>0</v>
      </c>
      <c r="V482" s="53">
        <v>0</v>
      </c>
      <c r="W482" s="53">
        <v>5</v>
      </c>
      <c r="X482" s="53">
        <v>25</v>
      </c>
      <c r="Y482" s="53">
        <v>25</v>
      </c>
      <c r="Z482" s="53">
        <v>25</v>
      </c>
      <c r="AA482" s="53">
        <v>15</v>
      </c>
      <c r="AB482" s="53">
        <v>5</v>
      </c>
      <c r="AC482" s="54">
        <v>0</v>
      </c>
      <c r="AD482" s="54">
        <v>0</v>
      </c>
      <c r="AI482" s="54">
        <v>5</v>
      </c>
      <c r="AJ482" s="54">
        <v>25</v>
      </c>
      <c r="AK482" s="1">
        <v>25</v>
      </c>
      <c r="AL482" s="1">
        <v>25</v>
      </c>
      <c r="AM482" s="1">
        <v>15</v>
      </c>
      <c r="AN482" s="1">
        <v>5</v>
      </c>
      <c r="AO482" s="1">
        <v>0</v>
      </c>
      <c r="AU482" s="1">
        <v>0</v>
      </c>
      <c r="AV482" s="1">
        <v>0</v>
      </c>
      <c r="AW482" s="142" t="str">
        <f t="shared" si="14"/>
        <v/>
      </c>
      <c r="AX482" s="142" t="str">
        <f t="shared" si="15"/>
        <v/>
      </c>
    </row>
    <row r="483" spans="3:50">
      <c r="C483" s="1" t="s">
        <v>1079</v>
      </c>
      <c r="D483" s="1" t="s">
        <v>1085</v>
      </c>
      <c r="E483" s="1">
        <v>171</v>
      </c>
      <c r="F483" s="1">
        <v>2893</v>
      </c>
      <c r="G483" s="1">
        <v>2893</v>
      </c>
      <c r="H483" s="1">
        <v>12000</v>
      </c>
      <c r="I483" s="53">
        <v>34716</v>
      </c>
      <c r="J483" s="1">
        <v>100</v>
      </c>
      <c r="L483" s="53">
        <v>34716</v>
      </c>
      <c r="M483" s="53">
        <v>0</v>
      </c>
      <c r="N483" s="53">
        <v>0</v>
      </c>
      <c r="O483" s="53">
        <v>0</v>
      </c>
      <c r="P483" s="53">
        <v>0</v>
      </c>
      <c r="V483" s="53">
        <v>0</v>
      </c>
      <c r="W483" s="53">
        <v>5</v>
      </c>
      <c r="X483" s="53">
        <v>25</v>
      </c>
      <c r="Y483" s="53">
        <v>25</v>
      </c>
      <c r="Z483" s="53">
        <v>25</v>
      </c>
      <c r="AA483" s="53">
        <v>15</v>
      </c>
      <c r="AB483" s="53">
        <v>5</v>
      </c>
      <c r="AC483" s="54">
        <v>0</v>
      </c>
      <c r="AD483" s="54">
        <v>0</v>
      </c>
      <c r="AI483" s="54">
        <v>5</v>
      </c>
      <c r="AJ483" s="54">
        <v>25</v>
      </c>
      <c r="AK483" s="1">
        <v>25</v>
      </c>
      <c r="AL483" s="1">
        <v>25</v>
      </c>
      <c r="AM483" s="1">
        <v>15</v>
      </c>
      <c r="AN483" s="1">
        <v>5</v>
      </c>
      <c r="AO483" s="1">
        <v>0</v>
      </c>
      <c r="AU483" s="1">
        <v>0</v>
      </c>
      <c r="AV483" s="1">
        <v>0</v>
      </c>
      <c r="AW483" s="142" t="str">
        <f t="shared" si="14"/>
        <v/>
      </c>
      <c r="AX483" s="142" t="str">
        <f t="shared" si="15"/>
        <v/>
      </c>
    </row>
    <row r="484" spans="3:50">
      <c r="C484" s="1" t="s">
        <v>1086</v>
      </c>
      <c r="E484" s="1">
        <v>184</v>
      </c>
      <c r="F484" s="1">
        <v>2211</v>
      </c>
      <c r="G484" s="1">
        <v>2211</v>
      </c>
      <c r="H484" s="1">
        <v>10084</v>
      </c>
      <c r="I484" s="53">
        <v>22296</v>
      </c>
      <c r="J484" s="1">
        <v>100</v>
      </c>
      <c r="K484" s="1">
        <v>0</v>
      </c>
      <c r="L484" s="53">
        <v>22110</v>
      </c>
      <c r="M484" s="53">
        <v>33</v>
      </c>
      <c r="N484" s="53">
        <v>35</v>
      </c>
      <c r="O484" s="53">
        <v>32</v>
      </c>
      <c r="P484" s="53">
        <v>0</v>
      </c>
      <c r="Q484" s="53" t="s">
        <v>1032</v>
      </c>
      <c r="R484" s="53" t="s">
        <v>1032</v>
      </c>
      <c r="S484" s="53" t="s">
        <v>1032</v>
      </c>
      <c r="T484" s="53" t="s">
        <v>1032</v>
      </c>
      <c r="U484" s="53" t="s">
        <v>1032</v>
      </c>
      <c r="V484" s="53">
        <v>0</v>
      </c>
      <c r="W484" s="53">
        <v>0</v>
      </c>
      <c r="X484" s="53">
        <v>0</v>
      </c>
      <c r="Y484" s="53">
        <v>33</v>
      </c>
      <c r="Z484" s="53">
        <v>33</v>
      </c>
      <c r="AA484" s="53">
        <v>34</v>
      </c>
      <c r="AB484" s="53">
        <v>0</v>
      </c>
      <c r="AC484" s="54">
        <v>0</v>
      </c>
      <c r="AD484" s="54">
        <v>0</v>
      </c>
      <c r="AE484" s="54" t="s">
        <v>1032</v>
      </c>
      <c r="AF484" s="54" t="s">
        <v>1032</v>
      </c>
      <c r="AG484" s="54" t="s">
        <v>1032</v>
      </c>
      <c r="AH484" s="54" t="s">
        <v>1032</v>
      </c>
      <c r="AI484" s="54">
        <v>0</v>
      </c>
      <c r="AJ484" s="54">
        <v>0</v>
      </c>
      <c r="AK484" s="1">
        <v>33</v>
      </c>
      <c r="AL484" s="1">
        <v>34</v>
      </c>
      <c r="AM484" s="1">
        <v>33</v>
      </c>
      <c r="AN484" s="1">
        <v>0</v>
      </c>
      <c r="AO484" s="1">
        <v>0</v>
      </c>
      <c r="AP484" s="1" t="s">
        <v>1032</v>
      </c>
      <c r="AQ484" s="1" t="s">
        <v>1032</v>
      </c>
      <c r="AR484" s="1" t="s">
        <v>1032</v>
      </c>
      <c r="AS484" s="1" t="s">
        <v>1032</v>
      </c>
      <c r="AT484" s="1" t="s">
        <v>1032</v>
      </c>
      <c r="AU484" s="1">
        <v>0</v>
      </c>
      <c r="AV484" s="1">
        <v>0</v>
      </c>
      <c r="AW484" s="142" t="str">
        <f t="shared" si="14"/>
        <v/>
      </c>
      <c r="AX484" s="142" t="str">
        <f t="shared" si="15"/>
        <v/>
      </c>
    </row>
    <row r="485" spans="3:50">
      <c r="C485" s="1" t="s">
        <v>1087</v>
      </c>
      <c r="D485" s="1" t="s">
        <v>1088</v>
      </c>
      <c r="E485" s="1">
        <v>38</v>
      </c>
      <c r="F485" s="1">
        <v>560</v>
      </c>
      <c r="G485" s="1">
        <v>560</v>
      </c>
      <c r="H485" s="1">
        <v>10000</v>
      </c>
      <c r="I485" s="53">
        <v>5600</v>
      </c>
      <c r="J485" s="1">
        <v>100</v>
      </c>
      <c r="K485" s="1">
        <v>0</v>
      </c>
      <c r="L485" s="53">
        <v>5600</v>
      </c>
      <c r="M485" s="53">
        <v>30</v>
      </c>
      <c r="N485" s="53">
        <v>35</v>
      </c>
      <c r="O485" s="53">
        <v>35</v>
      </c>
      <c r="P485" s="53">
        <v>0</v>
      </c>
      <c r="V485" s="53">
        <v>0</v>
      </c>
      <c r="W485" s="53">
        <v>0</v>
      </c>
      <c r="X485" s="53">
        <v>0</v>
      </c>
      <c r="Y485" s="53">
        <v>30</v>
      </c>
      <c r="Z485" s="53">
        <v>35</v>
      </c>
      <c r="AA485" s="53">
        <v>35</v>
      </c>
      <c r="AB485" s="53">
        <v>0</v>
      </c>
      <c r="AC485" s="54">
        <v>0</v>
      </c>
      <c r="AD485" s="54">
        <v>0</v>
      </c>
      <c r="AI485" s="54">
        <v>0</v>
      </c>
      <c r="AJ485" s="54">
        <v>0</v>
      </c>
      <c r="AK485" s="1">
        <v>30</v>
      </c>
      <c r="AL485" s="1">
        <v>35</v>
      </c>
      <c r="AM485" s="1">
        <v>35</v>
      </c>
      <c r="AN485" s="1">
        <v>0</v>
      </c>
      <c r="AO485" s="1">
        <v>0</v>
      </c>
      <c r="AU485" s="1">
        <v>0</v>
      </c>
      <c r="AV485" s="1">
        <v>0</v>
      </c>
      <c r="AW485" s="142" t="str">
        <f t="shared" si="14"/>
        <v/>
      </c>
      <c r="AX485" s="142" t="str">
        <f t="shared" si="15"/>
        <v/>
      </c>
    </row>
    <row r="486" spans="3:50">
      <c r="C486" s="1" t="s">
        <v>1087</v>
      </c>
      <c r="D486" s="1" t="s">
        <v>1089</v>
      </c>
      <c r="E486" s="1">
        <v>40</v>
      </c>
      <c r="F486" s="1">
        <v>475</v>
      </c>
      <c r="G486" s="1">
        <v>475</v>
      </c>
      <c r="H486" s="1">
        <v>10010</v>
      </c>
      <c r="I486" s="53">
        <v>4755</v>
      </c>
      <c r="J486" s="1">
        <v>100</v>
      </c>
      <c r="K486" s="1">
        <v>0</v>
      </c>
      <c r="L486" s="53">
        <v>4750</v>
      </c>
      <c r="M486" s="53">
        <v>35</v>
      </c>
      <c r="N486" s="53">
        <v>35</v>
      </c>
      <c r="O486" s="53">
        <v>30</v>
      </c>
      <c r="P486" s="53">
        <v>0</v>
      </c>
      <c r="V486" s="53">
        <v>0</v>
      </c>
      <c r="W486" s="53">
        <v>0</v>
      </c>
      <c r="X486" s="53">
        <v>0</v>
      </c>
      <c r="Y486" s="53">
        <v>35</v>
      </c>
      <c r="Z486" s="53">
        <v>35</v>
      </c>
      <c r="AA486" s="53">
        <v>30</v>
      </c>
      <c r="AB486" s="53">
        <v>0</v>
      </c>
      <c r="AC486" s="54">
        <v>0</v>
      </c>
      <c r="AD486" s="54">
        <v>0</v>
      </c>
      <c r="AI486" s="54">
        <v>0</v>
      </c>
      <c r="AJ486" s="54">
        <v>0</v>
      </c>
      <c r="AK486" s="1">
        <v>35</v>
      </c>
      <c r="AL486" s="1">
        <v>30</v>
      </c>
      <c r="AM486" s="1">
        <v>35</v>
      </c>
      <c r="AN486" s="1">
        <v>0</v>
      </c>
      <c r="AO486" s="1">
        <v>0</v>
      </c>
      <c r="AU486" s="1">
        <v>0</v>
      </c>
      <c r="AV486" s="1">
        <v>0</v>
      </c>
      <c r="AW486" s="142" t="str">
        <f t="shared" si="14"/>
        <v/>
      </c>
      <c r="AX486" s="142" t="str">
        <f t="shared" si="15"/>
        <v/>
      </c>
    </row>
    <row r="487" spans="3:50">
      <c r="C487" s="1" t="s">
        <v>1087</v>
      </c>
      <c r="D487" s="1" t="s">
        <v>1090</v>
      </c>
      <c r="E487" s="1">
        <v>28</v>
      </c>
      <c r="F487" s="1">
        <v>250</v>
      </c>
      <c r="G487" s="1">
        <v>250</v>
      </c>
      <c r="H487" s="1">
        <v>10000</v>
      </c>
      <c r="I487" s="53">
        <v>2500</v>
      </c>
      <c r="J487" s="1">
        <v>100</v>
      </c>
      <c r="K487" s="1">
        <v>0</v>
      </c>
      <c r="L487" s="53">
        <v>2500</v>
      </c>
      <c r="M487" s="53">
        <v>35</v>
      </c>
      <c r="N487" s="53">
        <v>35</v>
      </c>
      <c r="O487" s="53">
        <v>30</v>
      </c>
      <c r="P487" s="53">
        <v>0</v>
      </c>
      <c r="V487" s="53">
        <v>0</v>
      </c>
      <c r="W487" s="53">
        <v>0</v>
      </c>
      <c r="X487" s="53">
        <v>0</v>
      </c>
      <c r="Y487" s="53">
        <v>30</v>
      </c>
      <c r="Z487" s="53">
        <v>35</v>
      </c>
      <c r="AA487" s="53">
        <v>35</v>
      </c>
      <c r="AB487" s="53">
        <v>0</v>
      </c>
      <c r="AC487" s="54">
        <v>0</v>
      </c>
      <c r="AD487" s="54">
        <v>0</v>
      </c>
      <c r="AI487" s="54">
        <v>0</v>
      </c>
      <c r="AJ487" s="54">
        <v>0</v>
      </c>
      <c r="AK487" s="1">
        <v>35</v>
      </c>
      <c r="AL487" s="1">
        <v>35</v>
      </c>
      <c r="AM487" s="1">
        <v>30</v>
      </c>
      <c r="AN487" s="1">
        <v>0</v>
      </c>
      <c r="AO487" s="1">
        <v>0</v>
      </c>
      <c r="AU487" s="1">
        <v>0</v>
      </c>
      <c r="AV487" s="1">
        <v>0</v>
      </c>
      <c r="AW487" s="142" t="str">
        <f t="shared" si="14"/>
        <v/>
      </c>
      <c r="AX487" s="142" t="str">
        <f t="shared" si="15"/>
        <v/>
      </c>
    </row>
    <row r="488" spans="3:50">
      <c r="C488" s="1" t="s">
        <v>1087</v>
      </c>
      <c r="D488" s="1" t="s">
        <v>1091</v>
      </c>
      <c r="E488" s="1">
        <v>1</v>
      </c>
      <c r="F488" s="1">
        <v>22</v>
      </c>
      <c r="G488" s="1">
        <v>22</v>
      </c>
      <c r="H488" s="1">
        <v>10000</v>
      </c>
      <c r="I488" s="53">
        <v>220</v>
      </c>
      <c r="J488" s="1">
        <v>100</v>
      </c>
      <c r="K488" s="1">
        <v>0</v>
      </c>
      <c r="L488" s="53">
        <v>220</v>
      </c>
      <c r="M488" s="53">
        <v>30</v>
      </c>
      <c r="N488" s="53">
        <v>35</v>
      </c>
      <c r="O488" s="53">
        <v>35</v>
      </c>
      <c r="P488" s="53">
        <v>0</v>
      </c>
      <c r="V488" s="53">
        <v>0</v>
      </c>
      <c r="W488" s="53">
        <v>0</v>
      </c>
      <c r="X488" s="53">
        <v>0</v>
      </c>
      <c r="Y488" s="53">
        <v>35</v>
      </c>
      <c r="Z488" s="53">
        <v>30</v>
      </c>
      <c r="AA488" s="53">
        <v>35</v>
      </c>
      <c r="AB488" s="53">
        <v>0</v>
      </c>
      <c r="AC488" s="54">
        <v>0</v>
      </c>
      <c r="AD488" s="54">
        <v>0</v>
      </c>
      <c r="AI488" s="54">
        <v>0</v>
      </c>
      <c r="AJ488" s="54">
        <v>0</v>
      </c>
      <c r="AK488" s="1">
        <v>30</v>
      </c>
      <c r="AL488" s="1">
        <v>35</v>
      </c>
      <c r="AM488" s="1">
        <v>35</v>
      </c>
      <c r="AN488" s="1">
        <v>0</v>
      </c>
      <c r="AO488" s="1">
        <v>0</v>
      </c>
      <c r="AU488" s="1">
        <v>0</v>
      </c>
      <c r="AV488" s="1">
        <v>0</v>
      </c>
      <c r="AW488" s="142" t="str">
        <f t="shared" si="14"/>
        <v/>
      </c>
      <c r="AX488" s="142" t="str">
        <f t="shared" si="15"/>
        <v/>
      </c>
    </row>
    <row r="489" spans="3:50">
      <c r="C489" s="1" t="s">
        <v>1087</v>
      </c>
      <c r="D489" s="1" t="s">
        <v>1092</v>
      </c>
      <c r="E489" s="1">
        <v>77</v>
      </c>
      <c r="F489" s="1">
        <v>904</v>
      </c>
      <c r="G489" s="1">
        <v>904</v>
      </c>
      <c r="H489" s="1">
        <v>10200</v>
      </c>
      <c r="I489" s="53">
        <v>9221</v>
      </c>
      <c r="J489" s="1">
        <v>100</v>
      </c>
      <c r="K489" s="1">
        <v>0</v>
      </c>
      <c r="L489" s="53">
        <v>9040</v>
      </c>
      <c r="M489" s="53">
        <v>35</v>
      </c>
      <c r="N489" s="53">
        <v>35</v>
      </c>
      <c r="O489" s="53">
        <v>30</v>
      </c>
      <c r="P489" s="53">
        <v>0</v>
      </c>
      <c r="V489" s="53">
        <v>0</v>
      </c>
      <c r="W489" s="53">
        <v>0</v>
      </c>
      <c r="X489" s="53">
        <v>0</v>
      </c>
      <c r="Y489" s="53">
        <v>35</v>
      </c>
      <c r="Z489" s="53">
        <v>30</v>
      </c>
      <c r="AA489" s="53">
        <v>35</v>
      </c>
      <c r="AB489" s="53">
        <v>0</v>
      </c>
      <c r="AC489" s="54">
        <v>0</v>
      </c>
      <c r="AD489" s="54">
        <v>0</v>
      </c>
      <c r="AI489" s="54">
        <v>0</v>
      </c>
      <c r="AJ489" s="54">
        <v>0</v>
      </c>
      <c r="AK489" s="1">
        <v>35</v>
      </c>
      <c r="AL489" s="1">
        <v>35</v>
      </c>
      <c r="AM489" s="1">
        <v>30</v>
      </c>
      <c r="AN489" s="1">
        <v>0</v>
      </c>
      <c r="AO489" s="1">
        <v>0</v>
      </c>
      <c r="AU489" s="1">
        <v>0</v>
      </c>
      <c r="AV489" s="1">
        <v>0</v>
      </c>
      <c r="AW489" s="142" t="str">
        <f t="shared" si="14"/>
        <v/>
      </c>
      <c r="AX489" s="142" t="str">
        <f t="shared" si="15"/>
        <v/>
      </c>
    </row>
    <row r="490" spans="3:50">
      <c r="C490" s="1" t="s">
        <v>1093</v>
      </c>
      <c r="E490" s="1">
        <v>446</v>
      </c>
      <c r="F490" s="1">
        <v>13691</v>
      </c>
      <c r="G490" s="1">
        <v>6072</v>
      </c>
      <c r="H490" s="1">
        <v>4792</v>
      </c>
      <c r="I490" s="53">
        <v>65610</v>
      </c>
      <c r="J490" s="1">
        <v>100</v>
      </c>
      <c r="K490" s="1">
        <v>0</v>
      </c>
      <c r="L490" s="53">
        <v>65610</v>
      </c>
      <c r="M490" s="53">
        <v>0</v>
      </c>
      <c r="N490" s="53">
        <v>0</v>
      </c>
      <c r="O490" s="53">
        <v>0</v>
      </c>
      <c r="P490" s="53">
        <v>0</v>
      </c>
      <c r="Q490" s="53" t="s">
        <v>1032</v>
      </c>
      <c r="R490" s="53" t="s">
        <v>1032</v>
      </c>
      <c r="S490" s="53" t="s">
        <v>1032</v>
      </c>
      <c r="T490" s="53" t="s">
        <v>1032</v>
      </c>
      <c r="U490" s="53" t="s">
        <v>1032</v>
      </c>
      <c r="V490" s="53">
        <v>20</v>
      </c>
      <c r="W490" s="53">
        <v>30</v>
      </c>
      <c r="X490" s="53">
        <v>20</v>
      </c>
      <c r="Y490" s="53">
        <v>20</v>
      </c>
      <c r="Z490" s="53">
        <v>10</v>
      </c>
      <c r="AA490" s="53">
        <v>0</v>
      </c>
      <c r="AB490" s="53">
        <v>0</v>
      </c>
      <c r="AC490" s="54">
        <v>0</v>
      </c>
      <c r="AD490" s="54">
        <v>0</v>
      </c>
      <c r="AE490" s="54" t="s">
        <v>1032</v>
      </c>
      <c r="AF490" s="54" t="s">
        <v>1032</v>
      </c>
      <c r="AG490" s="54" t="s">
        <v>1032</v>
      </c>
      <c r="AH490" s="54" t="s">
        <v>1032</v>
      </c>
      <c r="AI490" s="54">
        <v>20</v>
      </c>
      <c r="AJ490" s="54">
        <v>30</v>
      </c>
      <c r="AK490" s="1">
        <v>20</v>
      </c>
      <c r="AL490" s="1">
        <v>20</v>
      </c>
      <c r="AM490" s="1">
        <v>10</v>
      </c>
      <c r="AN490" s="1">
        <v>0</v>
      </c>
      <c r="AO490" s="1">
        <v>0</v>
      </c>
      <c r="AP490" s="1" t="s">
        <v>1032</v>
      </c>
      <c r="AQ490" s="1" t="s">
        <v>1032</v>
      </c>
      <c r="AR490" s="1" t="s">
        <v>1032</v>
      </c>
      <c r="AS490" s="1" t="s">
        <v>1032</v>
      </c>
      <c r="AT490" s="1" t="s">
        <v>1032</v>
      </c>
      <c r="AU490" s="1">
        <v>0</v>
      </c>
      <c r="AV490" s="1">
        <v>0</v>
      </c>
      <c r="AW490" s="142" t="str">
        <f t="shared" si="14"/>
        <v/>
      </c>
      <c r="AX490" s="142" t="str">
        <f t="shared" si="15"/>
        <v/>
      </c>
    </row>
    <row r="491" spans="3:50">
      <c r="C491" s="1" t="s">
        <v>1094</v>
      </c>
      <c r="D491" s="1" t="s">
        <v>1094</v>
      </c>
      <c r="E491" s="1">
        <v>10</v>
      </c>
      <c r="F491" s="1">
        <v>700</v>
      </c>
      <c r="G491" s="1">
        <v>0</v>
      </c>
      <c r="I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V491" s="53">
        <v>20</v>
      </c>
      <c r="W491" s="53">
        <v>30</v>
      </c>
      <c r="X491" s="53">
        <v>20</v>
      </c>
      <c r="Y491" s="53">
        <v>20</v>
      </c>
      <c r="Z491" s="53">
        <v>10</v>
      </c>
      <c r="AA491" s="53">
        <v>0</v>
      </c>
      <c r="AB491" s="53">
        <v>0</v>
      </c>
      <c r="AC491" s="54">
        <v>0</v>
      </c>
      <c r="AD491" s="54">
        <v>0</v>
      </c>
      <c r="AI491" s="54">
        <v>20</v>
      </c>
      <c r="AJ491" s="54">
        <v>30</v>
      </c>
      <c r="AK491" s="1">
        <v>20</v>
      </c>
      <c r="AL491" s="1">
        <v>20</v>
      </c>
      <c r="AM491" s="1">
        <v>10</v>
      </c>
      <c r="AN491" s="1">
        <v>0</v>
      </c>
      <c r="AO491" s="1">
        <v>0</v>
      </c>
      <c r="AU491" s="1">
        <v>0</v>
      </c>
      <c r="AV491" s="1">
        <v>0</v>
      </c>
      <c r="AW491" s="142" t="str">
        <f t="shared" si="14"/>
        <v/>
      </c>
      <c r="AX491" s="142" t="str">
        <f t="shared" si="15"/>
        <v/>
      </c>
    </row>
    <row r="492" spans="3:50">
      <c r="C492" s="1" t="s">
        <v>1094</v>
      </c>
      <c r="D492" s="1" t="s">
        <v>1095</v>
      </c>
      <c r="E492" s="1">
        <v>50</v>
      </c>
      <c r="F492" s="1">
        <v>210</v>
      </c>
      <c r="G492" s="1">
        <v>0</v>
      </c>
      <c r="I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V492" s="53">
        <v>20</v>
      </c>
      <c r="W492" s="53">
        <v>30</v>
      </c>
      <c r="X492" s="53">
        <v>20</v>
      </c>
      <c r="Y492" s="53">
        <v>20</v>
      </c>
      <c r="Z492" s="53">
        <v>10</v>
      </c>
      <c r="AA492" s="53">
        <v>0</v>
      </c>
      <c r="AB492" s="53">
        <v>0</v>
      </c>
      <c r="AC492" s="54">
        <v>0</v>
      </c>
      <c r="AD492" s="54">
        <v>0</v>
      </c>
      <c r="AI492" s="54">
        <v>20</v>
      </c>
      <c r="AJ492" s="54">
        <v>30</v>
      </c>
      <c r="AK492" s="1">
        <v>20</v>
      </c>
      <c r="AL492" s="1">
        <v>20</v>
      </c>
      <c r="AM492" s="1">
        <v>10</v>
      </c>
      <c r="AN492" s="1">
        <v>0</v>
      </c>
      <c r="AO492" s="1">
        <v>0</v>
      </c>
      <c r="AU492" s="1">
        <v>0</v>
      </c>
      <c r="AV492" s="1">
        <v>0</v>
      </c>
      <c r="AW492" s="142" t="str">
        <f t="shared" si="14"/>
        <v/>
      </c>
      <c r="AX492" s="142" t="str">
        <f t="shared" si="15"/>
        <v/>
      </c>
    </row>
    <row r="493" spans="3:50">
      <c r="C493" s="1" t="s">
        <v>1094</v>
      </c>
      <c r="D493" s="1" t="s">
        <v>1096</v>
      </c>
      <c r="E493" s="1">
        <v>52</v>
      </c>
      <c r="F493" s="1">
        <v>7509</v>
      </c>
      <c r="G493" s="1">
        <v>2503</v>
      </c>
      <c r="H493" s="1">
        <v>7000</v>
      </c>
      <c r="I493" s="53">
        <v>17521</v>
      </c>
      <c r="J493" s="1">
        <v>100</v>
      </c>
      <c r="L493" s="53">
        <v>17521</v>
      </c>
      <c r="M493" s="53">
        <v>0</v>
      </c>
      <c r="N493" s="53">
        <v>0</v>
      </c>
      <c r="O493" s="53">
        <v>0</v>
      </c>
      <c r="P493" s="53">
        <v>0</v>
      </c>
      <c r="V493" s="53">
        <v>20</v>
      </c>
      <c r="W493" s="53">
        <v>30</v>
      </c>
      <c r="X493" s="53">
        <v>20</v>
      </c>
      <c r="Y493" s="53">
        <v>20</v>
      </c>
      <c r="Z493" s="53">
        <v>10</v>
      </c>
      <c r="AA493" s="53">
        <v>0</v>
      </c>
      <c r="AB493" s="53">
        <v>0</v>
      </c>
      <c r="AC493" s="54">
        <v>0</v>
      </c>
      <c r="AD493" s="54">
        <v>0</v>
      </c>
      <c r="AI493" s="54">
        <v>20</v>
      </c>
      <c r="AJ493" s="54">
        <v>30</v>
      </c>
      <c r="AK493" s="1">
        <v>20</v>
      </c>
      <c r="AL493" s="1">
        <v>20</v>
      </c>
      <c r="AM493" s="1">
        <v>10</v>
      </c>
      <c r="AN493" s="1">
        <v>0</v>
      </c>
      <c r="AO493" s="1">
        <v>0</v>
      </c>
      <c r="AU493" s="1">
        <v>0</v>
      </c>
      <c r="AV493" s="1">
        <v>0</v>
      </c>
      <c r="AW493" s="142" t="str">
        <f t="shared" si="14"/>
        <v/>
      </c>
      <c r="AX493" s="142" t="str">
        <f t="shared" si="15"/>
        <v/>
      </c>
    </row>
    <row r="494" spans="3:50">
      <c r="C494" s="1" t="s">
        <v>1094</v>
      </c>
      <c r="D494" s="1" t="s">
        <v>1097</v>
      </c>
      <c r="E494" s="1">
        <v>32</v>
      </c>
      <c r="F494" s="1">
        <v>894</v>
      </c>
      <c r="G494" s="1">
        <v>607</v>
      </c>
      <c r="H494" s="1">
        <v>15000</v>
      </c>
      <c r="I494" s="53">
        <v>9105</v>
      </c>
      <c r="J494" s="1">
        <v>100</v>
      </c>
      <c r="L494" s="53">
        <v>9105</v>
      </c>
      <c r="M494" s="53">
        <v>0</v>
      </c>
      <c r="N494" s="53">
        <v>0</v>
      </c>
      <c r="O494" s="53">
        <v>0</v>
      </c>
      <c r="P494" s="53">
        <v>0</v>
      </c>
      <c r="V494" s="53">
        <v>20</v>
      </c>
      <c r="W494" s="53">
        <v>30</v>
      </c>
      <c r="X494" s="53">
        <v>20</v>
      </c>
      <c r="Y494" s="53">
        <v>20</v>
      </c>
      <c r="Z494" s="53">
        <v>10</v>
      </c>
      <c r="AA494" s="53">
        <v>0</v>
      </c>
      <c r="AB494" s="53">
        <v>0</v>
      </c>
      <c r="AC494" s="54">
        <v>0</v>
      </c>
      <c r="AD494" s="54">
        <v>0</v>
      </c>
      <c r="AI494" s="54">
        <v>20</v>
      </c>
      <c r="AJ494" s="54">
        <v>30</v>
      </c>
      <c r="AK494" s="1">
        <v>20</v>
      </c>
      <c r="AL494" s="1">
        <v>20</v>
      </c>
      <c r="AM494" s="1">
        <v>10</v>
      </c>
      <c r="AN494" s="1">
        <v>0</v>
      </c>
      <c r="AO494" s="1">
        <v>0</v>
      </c>
      <c r="AU494" s="1">
        <v>0</v>
      </c>
      <c r="AV494" s="1">
        <v>0</v>
      </c>
      <c r="AW494" s="142" t="str">
        <f t="shared" si="14"/>
        <v/>
      </c>
      <c r="AX494" s="142" t="str">
        <f t="shared" si="15"/>
        <v/>
      </c>
    </row>
    <row r="495" spans="3:50">
      <c r="C495" s="1" t="s">
        <v>1094</v>
      </c>
      <c r="D495" s="1" t="s">
        <v>1098</v>
      </c>
      <c r="E495" s="1">
        <v>35</v>
      </c>
      <c r="F495" s="1">
        <v>140</v>
      </c>
      <c r="G495" s="1">
        <v>25</v>
      </c>
      <c r="H495" s="1">
        <v>11000</v>
      </c>
      <c r="I495" s="53">
        <v>275</v>
      </c>
      <c r="J495" s="1">
        <v>100</v>
      </c>
      <c r="L495" s="53">
        <v>275</v>
      </c>
      <c r="M495" s="53">
        <v>0</v>
      </c>
      <c r="N495" s="53">
        <v>0</v>
      </c>
      <c r="O495" s="53">
        <v>0</v>
      </c>
      <c r="P495" s="53">
        <v>0</v>
      </c>
      <c r="V495" s="53">
        <v>20</v>
      </c>
      <c r="W495" s="53">
        <v>30</v>
      </c>
      <c r="X495" s="53">
        <v>20</v>
      </c>
      <c r="Y495" s="53">
        <v>20</v>
      </c>
      <c r="Z495" s="53">
        <v>10</v>
      </c>
      <c r="AA495" s="53">
        <v>0</v>
      </c>
      <c r="AB495" s="53">
        <v>0</v>
      </c>
      <c r="AC495" s="54">
        <v>0</v>
      </c>
      <c r="AD495" s="54">
        <v>0</v>
      </c>
      <c r="AI495" s="54">
        <v>20</v>
      </c>
      <c r="AJ495" s="54">
        <v>30</v>
      </c>
      <c r="AK495" s="1">
        <v>20</v>
      </c>
      <c r="AL495" s="1">
        <v>20</v>
      </c>
      <c r="AM495" s="1">
        <v>10</v>
      </c>
      <c r="AN495" s="1">
        <v>0</v>
      </c>
      <c r="AO495" s="1">
        <v>0</v>
      </c>
      <c r="AU495" s="1">
        <v>0</v>
      </c>
      <c r="AV495" s="1">
        <v>0</v>
      </c>
      <c r="AW495" s="142" t="str">
        <f t="shared" si="14"/>
        <v/>
      </c>
      <c r="AX495" s="142" t="str">
        <f t="shared" si="15"/>
        <v/>
      </c>
    </row>
    <row r="496" spans="3:50">
      <c r="C496" s="1" t="s">
        <v>1094</v>
      </c>
      <c r="D496" s="1" t="s">
        <v>1099</v>
      </c>
      <c r="E496" s="1">
        <v>205</v>
      </c>
      <c r="F496" s="1">
        <v>2409</v>
      </c>
      <c r="G496" s="1">
        <v>1782</v>
      </c>
      <c r="H496" s="1">
        <v>12000</v>
      </c>
      <c r="I496" s="53">
        <v>21384</v>
      </c>
      <c r="J496" s="1">
        <v>100</v>
      </c>
      <c r="L496" s="53">
        <v>21384</v>
      </c>
      <c r="M496" s="53">
        <v>0</v>
      </c>
      <c r="N496" s="53">
        <v>0</v>
      </c>
      <c r="O496" s="53">
        <v>0</v>
      </c>
      <c r="P496" s="53">
        <v>0</v>
      </c>
      <c r="V496" s="53">
        <v>20</v>
      </c>
      <c r="W496" s="53">
        <v>30</v>
      </c>
      <c r="X496" s="53">
        <v>20</v>
      </c>
      <c r="Y496" s="53">
        <v>20</v>
      </c>
      <c r="Z496" s="53">
        <v>10</v>
      </c>
      <c r="AA496" s="53">
        <v>0</v>
      </c>
      <c r="AB496" s="53">
        <v>0</v>
      </c>
      <c r="AC496" s="54">
        <v>0</v>
      </c>
      <c r="AD496" s="54">
        <v>0</v>
      </c>
      <c r="AI496" s="54">
        <v>20</v>
      </c>
      <c r="AJ496" s="54">
        <v>30</v>
      </c>
      <c r="AK496" s="1">
        <v>20</v>
      </c>
      <c r="AL496" s="1">
        <v>20</v>
      </c>
      <c r="AM496" s="1">
        <v>10</v>
      </c>
      <c r="AN496" s="1">
        <v>0</v>
      </c>
      <c r="AO496" s="1">
        <v>0</v>
      </c>
      <c r="AU496" s="1">
        <v>0</v>
      </c>
      <c r="AV496" s="1">
        <v>0</v>
      </c>
      <c r="AW496" s="142" t="str">
        <f t="shared" si="14"/>
        <v/>
      </c>
      <c r="AX496" s="142" t="str">
        <f t="shared" si="15"/>
        <v/>
      </c>
    </row>
    <row r="497" spans="3:50">
      <c r="C497" s="1" t="s">
        <v>1094</v>
      </c>
      <c r="D497" s="1" t="s">
        <v>1100</v>
      </c>
      <c r="E497" s="1">
        <v>21</v>
      </c>
      <c r="F497" s="1">
        <v>530</v>
      </c>
      <c r="G497" s="1">
        <v>210</v>
      </c>
      <c r="H497" s="1">
        <v>15000</v>
      </c>
      <c r="I497" s="53">
        <v>3150</v>
      </c>
      <c r="J497" s="1">
        <v>100</v>
      </c>
      <c r="L497" s="53">
        <v>3150</v>
      </c>
      <c r="M497" s="53">
        <v>0</v>
      </c>
      <c r="N497" s="53">
        <v>0</v>
      </c>
      <c r="O497" s="53">
        <v>0</v>
      </c>
      <c r="P497" s="53">
        <v>0</v>
      </c>
      <c r="V497" s="53">
        <v>20</v>
      </c>
      <c r="W497" s="53">
        <v>30</v>
      </c>
      <c r="X497" s="53">
        <v>20</v>
      </c>
      <c r="Y497" s="53">
        <v>20</v>
      </c>
      <c r="Z497" s="53">
        <v>10</v>
      </c>
      <c r="AA497" s="53">
        <v>0</v>
      </c>
      <c r="AB497" s="53">
        <v>0</v>
      </c>
      <c r="AC497" s="54">
        <v>0</v>
      </c>
      <c r="AD497" s="54">
        <v>0</v>
      </c>
      <c r="AI497" s="54">
        <v>20</v>
      </c>
      <c r="AJ497" s="54">
        <v>30</v>
      </c>
      <c r="AK497" s="1">
        <v>20</v>
      </c>
      <c r="AL497" s="1">
        <v>20</v>
      </c>
      <c r="AM497" s="1">
        <v>10</v>
      </c>
      <c r="AN497" s="1">
        <v>0</v>
      </c>
      <c r="AO497" s="1">
        <v>0</v>
      </c>
      <c r="AU497" s="1">
        <v>0</v>
      </c>
      <c r="AV497" s="1">
        <v>0</v>
      </c>
      <c r="AW497" s="142" t="str">
        <f t="shared" si="14"/>
        <v/>
      </c>
      <c r="AX497" s="142" t="str">
        <f t="shared" si="15"/>
        <v/>
      </c>
    </row>
    <row r="498" spans="3:50">
      <c r="C498" s="1" t="s">
        <v>1094</v>
      </c>
      <c r="D498" s="1" t="s">
        <v>1101</v>
      </c>
      <c r="E498" s="1">
        <v>33</v>
      </c>
      <c r="F498" s="1">
        <v>1285</v>
      </c>
      <c r="G498" s="1">
        <v>888</v>
      </c>
      <c r="H498" s="1">
        <v>15000</v>
      </c>
      <c r="I498" s="53">
        <v>13320</v>
      </c>
      <c r="J498" s="1">
        <v>100</v>
      </c>
      <c r="L498" s="53">
        <v>13320</v>
      </c>
      <c r="M498" s="53">
        <v>0</v>
      </c>
      <c r="N498" s="53">
        <v>0</v>
      </c>
      <c r="O498" s="53">
        <v>0</v>
      </c>
      <c r="P498" s="53">
        <v>0</v>
      </c>
      <c r="V498" s="53">
        <v>20</v>
      </c>
      <c r="W498" s="53">
        <v>30</v>
      </c>
      <c r="X498" s="53">
        <v>20</v>
      </c>
      <c r="Y498" s="53">
        <v>20</v>
      </c>
      <c r="Z498" s="53">
        <v>10</v>
      </c>
      <c r="AA498" s="53">
        <v>0</v>
      </c>
      <c r="AB498" s="53">
        <v>0</v>
      </c>
      <c r="AC498" s="54">
        <v>0</v>
      </c>
      <c r="AD498" s="54">
        <v>0</v>
      </c>
      <c r="AI498" s="54">
        <v>20</v>
      </c>
      <c r="AJ498" s="54">
        <v>30</v>
      </c>
      <c r="AK498" s="1">
        <v>20</v>
      </c>
      <c r="AL498" s="1">
        <v>20</v>
      </c>
      <c r="AM498" s="1">
        <v>10</v>
      </c>
      <c r="AN498" s="1">
        <v>0</v>
      </c>
      <c r="AO498" s="1">
        <v>0</v>
      </c>
      <c r="AU498" s="1">
        <v>0</v>
      </c>
      <c r="AV498" s="1">
        <v>0</v>
      </c>
      <c r="AW498" s="142" t="str">
        <f t="shared" si="14"/>
        <v/>
      </c>
      <c r="AX498" s="142" t="str">
        <f t="shared" si="15"/>
        <v/>
      </c>
    </row>
    <row r="499" spans="3:50">
      <c r="C499" s="1" t="s">
        <v>1094</v>
      </c>
      <c r="D499" s="1" t="s">
        <v>1102</v>
      </c>
      <c r="E499" s="1">
        <v>8</v>
      </c>
      <c r="F499" s="1">
        <v>14</v>
      </c>
      <c r="G499" s="1">
        <v>57</v>
      </c>
      <c r="H499" s="1">
        <v>15000</v>
      </c>
      <c r="I499" s="53">
        <v>855</v>
      </c>
      <c r="J499" s="1">
        <v>100</v>
      </c>
      <c r="L499" s="53">
        <v>855</v>
      </c>
      <c r="M499" s="53">
        <v>0</v>
      </c>
      <c r="N499" s="53">
        <v>0</v>
      </c>
      <c r="O499" s="53">
        <v>0</v>
      </c>
      <c r="P499" s="53">
        <v>0</v>
      </c>
      <c r="V499" s="53">
        <v>20</v>
      </c>
      <c r="W499" s="53">
        <v>30</v>
      </c>
      <c r="X499" s="53">
        <v>20</v>
      </c>
      <c r="Y499" s="53">
        <v>20</v>
      </c>
      <c r="Z499" s="53">
        <v>10</v>
      </c>
      <c r="AA499" s="53">
        <v>0</v>
      </c>
      <c r="AB499" s="53">
        <v>0</v>
      </c>
      <c r="AC499" s="54">
        <v>0</v>
      </c>
      <c r="AD499" s="54">
        <v>0</v>
      </c>
      <c r="AI499" s="54">
        <v>20</v>
      </c>
      <c r="AJ499" s="54">
        <v>30</v>
      </c>
      <c r="AK499" s="1">
        <v>20</v>
      </c>
      <c r="AL499" s="1">
        <v>20</v>
      </c>
      <c r="AM499" s="1">
        <v>10</v>
      </c>
      <c r="AN499" s="1">
        <v>0</v>
      </c>
      <c r="AO499" s="1">
        <v>0</v>
      </c>
      <c r="AU499" s="1">
        <v>0</v>
      </c>
      <c r="AV499" s="1">
        <v>0</v>
      </c>
      <c r="AW499" s="142" t="str">
        <f t="shared" si="14"/>
        <v/>
      </c>
      <c r="AX499" s="142" t="str">
        <f t="shared" si="15"/>
        <v/>
      </c>
    </row>
    <row r="500" spans="3:50">
      <c r="C500" s="1" t="s">
        <v>1103</v>
      </c>
      <c r="E500" s="1">
        <v>305</v>
      </c>
      <c r="F500" s="1">
        <v>6667</v>
      </c>
      <c r="G500" s="1">
        <v>6667</v>
      </c>
      <c r="H500" s="1">
        <v>10000</v>
      </c>
      <c r="I500" s="53">
        <v>66670</v>
      </c>
      <c r="J500" s="1">
        <v>100</v>
      </c>
      <c r="K500" s="1">
        <v>0</v>
      </c>
      <c r="L500" s="53">
        <v>66670</v>
      </c>
      <c r="M500" s="53">
        <v>50</v>
      </c>
      <c r="N500" s="53">
        <v>30</v>
      </c>
      <c r="O500" s="53">
        <v>0</v>
      </c>
      <c r="P500" s="53">
        <v>0</v>
      </c>
      <c r="Q500" s="53" t="s">
        <v>1032</v>
      </c>
      <c r="R500" s="53" t="s">
        <v>1032</v>
      </c>
      <c r="S500" s="53" t="s">
        <v>1032</v>
      </c>
      <c r="T500" s="53" t="s">
        <v>1032</v>
      </c>
      <c r="U500" s="53" t="s">
        <v>1032</v>
      </c>
      <c r="V500" s="53">
        <v>0</v>
      </c>
      <c r="W500" s="53">
        <v>0</v>
      </c>
      <c r="X500" s="53">
        <v>20</v>
      </c>
      <c r="Y500" s="53">
        <v>50</v>
      </c>
      <c r="Z500" s="53">
        <v>30</v>
      </c>
      <c r="AA500" s="53">
        <v>0</v>
      </c>
      <c r="AB500" s="53">
        <v>0</v>
      </c>
      <c r="AC500" s="54">
        <v>0</v>
      </c>
      <c r="AD500" s="54">
        <v>0</v>
      </c>
      <c r="AE500" s="54" t="s">
        <v>1032</v>
      </c>
      <c r="AF500" s="54" t="s">
        <v>1032</v>
      </c>
      <c r="AG500" s="54" t="s">
        <v>1032</v>
      </c>
      <c r="AH500" s="54" t="s">
        <v>1032</v>
      </c>
      <c r="AI500" s="54">
        <v>0</v>
      </c>
      <c r="AJ500" s="54">
        <v>20</v>
      </c>
      <c r="AK500" s="1">
        <v>50</v>
      </c>
      <c r="AL500" s="1">
        <v>30</v>
      </c>
      <c r="AM500" s="1">
        <v>0</v>
      </c>
      <c r="AN500" s="1">
        <v>0</v>
      </c>
      <c r="AO500" s="1">
        <v>0</v>
      </c>
      <c r="AP500" s="1" t="s">
        <v>1032</v>
      </c>
      <c r="AQ500" s="1" t="s">
        <v>1032</v>
      </c>
      <c r="AR500" s="1" t="s">
        <v>1032</v>
      </c>
      <c r="AS500" s="1" t="s">
        <v>1032</v>
      </c>
      <c r="AT500" s="1" t="s">
        <v>1032</v>
      </c>
      <c r="AU500" s="1">
        <v>0</v>
      </c>
      <c r="AV500" s="1">
        <v>20</v>
      </c>
      <c r="AW500" s="142" t="str">
        <f t="shared" si="14"/>
        <v/>
      </c>
      <c r="AX500" s="142" t="str">
        <f t="shared" si="15"/>
        <v/>
      </c>
    </row>
    <row r="501" spans="3:50">
      <c r="C501" s="1" t="s">
        <v>1104</v>
      </c>
      <c r="D501" s="1" t="s">
        <v>1105</v>
      </c>
      <c r="E501" s="1">
        <v>0</v>
      </c>
      <c r="F501" s="1">
        <v>0</v>
      </c>
      <c r="G501" s="1">
        <v>0</v>
      </c>
      <c r="H501" s="1">
        <v>0</v>
      </c>
      <c r="I501" s="53">
        <v>0</v>
      </c>
      <c r="L501" s="53">
        <v>0</v>
      </c>
      <c r="AW501" s="142" t="str">
        <f t="shared" si="14"/>
        <v/>
      </c>
      <c r="AX501" s="142" t="str">
        <f t="shared" si="15"/>
        <v/>
      </c>
    </row>
    <row r="502" spans="3:50">
      <c r="C502" s="1" t="s">
        <v>1104</v>
      </c>
      <c r="D502" s="1" t="s">
        <v>1104</v>
      </c>
      <c r="E502" s="1">
        <v>2</v>
      </c>
      <c r="F502" s="1">
        <v>81.5</v>
      </c>
      <c r="G502" s="1">
        <v>81.5</v>
      </c>
      <c r="H502" s="1">
        <v>10000</v>
      </c>
      <c r="I502" s="53">
        <v>815</v>
      </c>
      <c r="J502" s="1">
        <v>100</v>
      </c>
      <c r="L502" s="53">
        <v>815</v>
      </c>
      <c r="M502" s="53">
        <v>50</v>
      </c>
      <c r="N502" s="53">
        <v>30</v>
      </c>
      <c r="O502" s="53">
        <v>0</v>
      </c>
      <c r="P502" s="53">
        <v>0</v>
      </c>
      <c r="V502" s="53">
        <v>0</v>
      </c>
      <c r="W502" s="53">
        <v>0</v>
      </c>
      <c r="X502" s="53">
        <v>20</v>
      </c>
      <c r="Y502" s="53">
        <v>50</v>
      </c>
      <c r="Z502" s="53">
        <v>30</v>
      </c>
      <c r="AA502" s="53">
        <v>0</v>
      </c>
      <c r="AB502" s="53">
        <v>0</v>
      </c>
      <c r="AC502" s="54">
        <v>0</v>
      </c>
      <c r="AD502" s="54">
        <v>0</v>
      </c>
      <c r="AI502" s="54">
        <v>0</v>
      </c>
      <c r="AJ502" s="54">
        <v>20</v>
      </c>
      <c r="AK502" s="1">
        <v>50</v>
      </c>
      <c r="AL502" s="1">
        <v>30</v>
      </c>
      <c r="AM502" s="1">
        <v>0</v>
      </c>
      <c r="AN502" s="1">
        <v>0</v>
      </c>
      <c r="AO502" s="1">
        <v>0</v>
      </c>
      <c r="AU502" s="1">
        <v>0</v>
      </c>
      <c r="AV502" s="1">
        <v>20</v>
      </c>
      <c r="AW502" s="142" t="str">
        <f t="shared" si="14"/>
        <v/>
      </c>
      <c r="AX502" s="142" t="str">
        <f t="shared" si="15"/>
        <v/>
      </c>
    </row>
    <row r="503" spans="3:50">
      <c r="C503" s="1" t="s">
        <v>1104</v>
      </c>
      <c r="D503" s="1" t="s">
        <v>1106</v>
      </c>
      <c r="E503" s="1">
        <v>13</v>
      </c>
      <c r="F503" s="1">
        <v>143</v>
      </c>
      <c r="G503" s="1">
        <v>143</v>
      </c>
      <c r="H503" s="1">
        <v>10000</v>
      </c>
      <c r="I503" s="53">
        <v>1430</v>
      </c>
      <c r="J503" s="1">
        <v>100</v>
      </c>
      <c r="L503" s="53">
        <v>1430</v>
      </c>
      <c r="M503" s="53">
        <v>50</v>
      </c>
      <c r="N503" s="53">
        <v>30</v>
      </c>
      <c r="O503" s="53">
        <v>0</v>
      </c>
      <c r="P503" s="53">
        <v>0</v>
      </c>
      <c r="V503" s="53">
        <v>0</v>
      </c>
      <c r="W503" s="53">
        <v>0</v>
      </c>
      <c r="X503" s="53">
        <v>20</v>
      </c>
      <c r="Y503" s="53">
        <v>50</v>
      </c>
      <c r="Z503" s="53">
        <v>30</v>
      </c>
      <c r="AA503" s="53">
        <v>0</v>
      </c>
      <c r="AB503" s="53">
        <v>0</v>
      </c>
      <c r="AC503" s="54">
        <v>0</v>
      </c>
      <c r="AD503" s="54">
        <v>0</v>
      </c>
      <c r="AI503" s="54">
        <v>0</v>
      </c>
      <c r="AJ503" s="54">
        <v>20</v>
      </c>
      <c r="AK503" s="1">
        <v>50</v>
      </c>
      <c r="AL503" s="1">
        <v>30</v>
      </c>
      <c r="AM503" s="1">
        <v>0</v>
      </c>
      <c r="AN503" s="1">
        <v>0</v>
      </c>
      <c r="AO503" s="1">
        <v>0</v>
      </c>
      <c r="AU503" s="1">
        <v>0</v>
      </c>
      <c r="AV503" s="1">
        <v>20</v>
      </c>
      <c r="AW503" s="142" t="str">
        <f t="shared" si="14"/>
        <v/>
      </c>
      <c r="AX503" s="142" t="str">
        <f t="shared" si="15"/>
        <v/>
      </c>
    </row>
    <row r="504" spans="3:50">
      <c r="C504" s="1" t="s">
        <v>1104</v>
      </c>
      <c r="D504" s="1" t="s">
        <v>1107</v>
      </c>
      <c r="E504" s="1">
        <v>155</v>
      </c>
      <c r="F504" s="1">
        <v>3249</v>
      </c>
      <c r="G504" s="1">
        <v>3249</v>
      </c>
      <c r="H504" s="1">
        <v>10000</v>
      </c>
      <c r="I504" s="53">
        <v>32490</v>
      </c>
      <c r="J504" s="1">
        <v>100</v>
      </c>
      <c r="L504" s="53">
        <v>32490</v>
      </c>
      <c r="M504" s="53">
        <v>50</v>
      </c>
      <c r="N504" s="53">
        <v>30</v>
      </c>
      <c r="O504" s="53">
        <v>0</v>
      </c>
      <c r="P504" s="53">
        <v>0</v>
      </c>
      <c r="V504" s="53">
        <v>0</v>
      </c>
      <c r="W504" s="53">
        <v>0</v>
      </c>
      <c r="X504" s="53">
        <v>20</v>
      </c>
      <c r="Y504" s="53">
        <v>50</v>
      </c>
      <c r="Z504" s="53">
        <v>30</v>
      </c>
      <c r="AA504" s="53">
        <v>0</v>
      </c>
      <c r="AB504" s="53">
        <v>0</v>
      </c>
      <c r="AC504" s="54">
        <v>0</v>
      </c>
      <c r="AD504" s="54">
        <v>0</v>
      </c>
      <c r="AI504" s="54">
        <v>0</v>
      </c>
      <c r="AJ504" s="54">
        <v>20</v>
      </c>
      <c r="AK504" s="1">
        <v>50</v>
      </c>
      <c r="AL504" s="1">
        <v>30</v>
      </c>
      <c r="AM504" s="1">
        <v>0</v>
      </c>
      <c r="AN504" s="1">
        <v>0</v>
      </c>
      <c r="AO504" s="1">
        <v>0</v>
      </c>
      <c r="AU504" s="1">
        <v>0</v>
      </c>
      <c r="AV504" s="1">
        <v>20</v>
      </c>
      <c r="AW504" s="142" t="str">
        <f t="shared" si="14"/>
        <v/>
      </c>
      <c r="AX504" s="142" t="str">
        <f t="shared" si="15"/>
        <v/>
      </c>
    </row>
    <row r="505" spans="3:50">
      <c r="C505" s="1" t="s">
        <v>1104</v>
      </c>
      <c r="D505" s="1" t="s">
        <v>1108</v>
      </c>
      <c r="E505" s="1">
        <v>62</v>
      </c>
      <c r="F505" s="1">
        <v>1381</v>
      </c>
      <c r="G505" s="1">
        <v>1381</v>
      </c>
      <c r="H505" s="1">
        <v>10000</v>
      </c>
      <c r="I505" s="53">
        <v>13810</v>
      </c>
      <c r="J505" s="1">
        <v>100</v>
      </c>
      <c r="L505" s="53">
        <v>13810</v>
      </c>
      <c r="M505" s="53">
        <v>50</v>
      </c>
      <c r="N505" s="53">
        <v>30</v>
      </c>
      <c r="O505" s="53">
        <v>0</v>
      </c>
      <c r="P505" s="53">
        <v>0</v>
      </c>
      <c r="V505" s="53">
        <v>0</v>
      </c>
      <c r="W505" s="53">
        <v>0</v>
      </c>
      <c r="X505" s="53">
        <v>20</v>
      </c>
      <c r="Y505" s="53">
        <v>50</v>
      </c>
      <c r="Z505" s="53">
        <v>30</v>
      </c>
      <c r="AA505" s="53">
        <v>0</v>
      </c>
      <c r="AB505" s="53">
        <v>0</v>
      </c>
      <c r="AC505" s="54">
        <v>0</v>
      </c>
      <c r="AD505" s="54">
        <v>0</v>
      </c>
      <c r="AI505" s="54">
        <v>0</v>
      </c>
      <c r="AJ505" s="54">
        <v>20</v>
      </c>
      <c r="AK505" s="1">
        <v>50</v>
      </c>
      <c r="AL505" s="1">
        <v>30</v>
      </c>
      <c r="AM505" s="1">
        <v>0</v>
      </c>
      <c r="AN505" s="1">
        <v>0</v>
      </c>
      <c r="AO505" s="1">
        <v>0</v>
      </c>
      <c r="AU505" s="1">
        <v>0</v>
      </c>
      <c r="AV505" s="1">
        <v>20</v>
      </c>
      <c r="AW505" s="142" t="str">
        <f t="shared" si="14"/>
        <v/>
      </c>
      <c r="AX505" s="142" t="str">
        <f t="shared" si="15"/>
        <v/>
      </c>
    </row>
    <row r="506" spans="3:50">
      <c r="C506" s="1" t="s">
        <v>1104</v>
      </c>
      <c r="D506" s="1" t="s">
        <v>1109</v>
      </c>
      <c r="E506" s="1">
        <v>0</v>
      </c>
      <c r="F506" s="1">
        <v>0</v>
      </c>
      <c r="G506" s="1">
        <v>0</v>
      </c>
      <c r="H506" s="1">
        <v>0</v>
      </c>
      <c r="I506" s="53">
        <v>0</v>
      </c>
      <c r="L506" s="53">
        <v>0</v>
      </c>
      <c r="O506" s="53">
        <v>0</v>
      </c>
      <c r="P506" s="53">
        <v>0</v>
      </c>
      <c r="V506" s="53">
        <v>0</v>
      </c>
      <c r="W506" s="53">
        <v>0</v>
      </c>
      <c r="AA506" s="53">
        <v>0</v>
      </c>
      <c r="AB506" s="53">
        <v>0</v>
      </c>
      <c r="AC506" s="54">
        <v>0</v>
      </c>
      <c r="AD506" s="54">
        <v>0</v>
      </c>
      <c r="AI506" s="54">
        <v>0</v>
      </c>
      <c r="AM506" s="1">
        <v>0</v>
      </c>
      <c r="AN506" s="1">
        <v>0</v>
      </c>
      <c r="AO506" s="1">
        <v>0</v>
      </c>
      <c r="AU506" s="1">
        <v>0</v>
      </c>
      <c r="AW506" s="142" t="str">
        <f t="shared" si="14"/>
        <v/>
      </c>
      <c r="AX506" s="142" t="str">
        <f t="shared" si="15"/>
        <v/>
      </c>
    </row>
    <row r="507" spans="3:50">
      <c r="C507" s="1" t="s">
        <v>1104</v>
      </c>
      <c r="D507" s="1" t="s">
        <v>1110</v>
      </c>
      <c r="E507" s="1">
        <v>4</v>
      </c>
      <c r="F507" s="1">
        <v>74</v>
      </c>
      <c r="G507" s="1">
        <v>74</v>
      </c>
      <c r="H507" s="1">
        <v>10000</v>
      </c>
      <c r="I507" s="53">
        <v>740</v>
      </c>
      <c r="J507" s="1">
        <v>100</v>
      </c>
      <c r="L507" s="53">
        <v>740</v>
      </c>
      <c r="M507" s="53">
        <v>50</v>
      </c>
      <c r="N507" s="53">
        <v>30</v>
      </c>
      <c r="O507" s="53">
        <v>0</v>
      </c>
      <c r="P507" s="53">
        <v>0</v>
      </c>
      <c r="V507" s="53">
        <v>0</v>
      </c>
      <c r="W507" s="53">
        <v>0</v>
      </c>
      <c r="X507" s="53">
        <v>20</v>
      </c>
      <c r="Y507" s="53">
        <v>50</v>
      </c>
      <c r="Z507" s="53">
        <v>30</v>
      </c>
      <c r="AA507" s="53">
        <v>0</v>
      </c>
      <c r="AB507" s="53">
        <v>0</v>
      </c>
      <c r="AC507" s="54">
        <v>0</v>
      </c>
      <c r="AD507" s="54">
        <v>0</v>
      </c>
      <c r="AI507" s="54">
        <v>0</v>
      </c>
      <c r="AJ507" s="54">
        <v>20</v>
      </c>
      <c r="AK507" s="1">
        <v>50</v>
      </c>
      <c r="AL507" s="1">
        <v>30</v>
      </c>
      <c r="AM507" s="1">
        <v>0</v>
      </c>
      <c r="AN507" s="1">
        <v>0</v>
      </c>
      <c r="AO507" s="1">
        <v>0</v>
      </c>
      <c r="AU507" s="1">
        <v>0</v>
      </c>
      <c r="AV507" s="1">
        <v>20</v>
      </c>
      <c r="AW507" s="142" t="str">
        <f t="shared" si="14"/>
        <v/>
      </c>
      <c r="AX507" s="142" t="str">
        <f t="shared" si="15"/>
        <v/>
      </c>
    </row>
    <row r="508" spans="3:50">
      <c r="C508" s="1" t="s">
        <v>1104</v>
      </c>
      <c r="D508" s="1" t="s">
        <v>1111</v>
      </c>
      <c r="E508" s="1">
        <v>16</v>
      </c>
      <c r="F508" s="1">
        <v>355</v>
      </c>
      <c r="G508" s="1">
        <v>355</v>
      </c>
      <c r="H508" s="1">
        <v>10000</v>
      </c>
      <c r="I508" s="53">
        <v>3550</v>
      </c>
      <c r="J508" s="1">
        <v>100</v>
      </c>
      <c r="L508" s="53">
        <v>3550</v>
      </c>
      <c r="M508" s="53">
        <v>50</v>
      </c>
      <c r="N508" s="53">
        <v>30</v>
      </c>
      <c r="O508" s="53">
        <v>0</v>
      </c>
      <c r="P508" s="53">
        <v>0</v>
      </c>
      <c r="V508" s="53">
        <v>0</v>
      </c>
      <c r="W508" s="53">
        <v>0</v>
      </c>
      <c r="X508" s="53">
        <v>20</v>
      </c>
      <c r="Y508" s="53">
        <v>50</v>
      </c>
      <c r="Z508" s="53">
        <v>30</v>
      </c>
      <c r="AA508" s="53">
        <v>0</v>
      </c>
      <c r="AB508" s="53">
        <v>0</v>
      </c>
      <c r="AC508" s="54">
        <v>0</v>
      </c>
      <c r="AD508" s="54">
        <v>0</v>
      </c>
      <c r="AI508" s="54">
        <v>0</v>
      </c>
      <c r="AJ508" s="54">
        <v>20</v>
      </c>
      <c r="AK508" s="1">
        <v>50</v>
      </c>
      <c r="AL508" s="1">
        <v>30</v>
      </c>
      <c r="AM508" s="1">
        <v>0</v>
      </c>
      <c r="AN508" s="1">
        <v>0</v>
      </c>
      <c r="AO508" s="1">
        <v>0</v>
      </c>
      <c r="AU508" s="1">
        <v>0</v>
      </c>
      <c r="AV508" s="1">
        <v>20</v>
      </c>
      <c r="AW508" s="142" t="str">
        <f t="shared" si="14"/>
        <v/>
      </c>
      <c r="AX508" s="142" t="str">
        <f t="shared" si="15"/>
        <v/>
      </c>
    </row>
    <row r="509" spans="3:50">
      <c r="C509" s="1" t="s">
        <v>1104</v>
      </c>
      <c r="D509" s="1" t="s">
        <v>1112</v>
      </c>
      <c r="E509" s="1">
        <v>15</v>
      </c>
      <c r="F509" s="1">
        <v>475</v>
      </c>
      <c r="G509" s="1">
        <v>475</v>
      </c>
      <c r="H509" s="1">
        <v>10000</v>
      </c>
      <c r="I509" s="53">
        <v>4750</v>
      </c>
      <c r="J509" s="1">
        <v>100</v>
      </c>
      <c r="L509" s="53">
        <v>4750</v>
      </c>
      <c r="M509" s="53">
        <v>50</v>
      </c>
      <c r="N509" s="53">
        <v>30</v>
      </c>
      <c r="O509" s="53">
        <v>0</v>
      </c>
      <c r="P509" s="53">
        <v>0</v>
      </c>
      <c r="V509" s="53">
        <v>0</v>
      </c>
      <c r="W509" s="53">
        <v>0</v>
      </c>
      <c r="X509" s="53">
        <v>20</v>
      </c>
      <c r="Y509" s="53">
        <v>50</v>
      </c>
      <c r="Z509" s="53">
        <v>30</v>
      </c>
      <c r="AA509" s="53">
        <v>0</v>
      </c>
      <c r="AB509" s="53">
        <v>0</v>
      </c>
      <c r="AC509" s="54">
        <v>0</v>
      </c>
      <c r="AD509" s="54">
        <v>0</v>
      </c>
      <c r="AI509" s="54">
        <v>0</v>
      </c>
      <c r="AJ509" s="54">
        <v>20</v>
      </c>
      <c r="AK509" s="1">
        <v>50</v>
      </c>
      <c r="AL509" s="1">
        <v>30</v>
      </c>
      <c r="AM509" s="1">
        <v>0</v>
      </c>
      <c r="AN509" s="1">
        <v>0</v>
      </c>
      <c r="AO509" s="1">
        <v>0</v>
      </c>
      <c r="AU509" s="1">
        <v>0</v>
      </c>
      <c r="AV509" s="1">
        <v>20</v>
      </c>
      <c r="AW509" s="142" t="str">
        <f t="shared" si="14"/>
        <v/>
      </c>
      <c r="AX509" s="142" t="str">
        <f t="shared" si="15"/>
        <v/>
      </c>
    </row>
    <row r="510" spans="3:50">
      <c r="C510" s="1" t="s">
        <v>1104</v>
      </c>
      <c r="D510" s="1" t="s">
        <v>1113</v>
      </c>
      <c r="E510" s="1">
        <v>38</v>
      </c>
      <c r="F510" s="1">
        <v>908.5</v>
      </c>
      <c r="G510" s="1">
        <v>908.5</v>
      </c>
      <c r="H510" s="1">
        <v>10000</v>
      </c>
      <c r="I510" s="53">
        <v>9085</v>
      </c>
      <c r="J510" s="1">
        <v>100</v>
      </c>
      <c r="L510" s="53">
        <v>9085</v>
      </c>
      <c r="M510" s="53">
        <v>50</v>
      </c>
      <c r="N510" s="53">
        <v>30</v>
      </c>
      <c r="O510" s="53">
        <v>0</v>
      </c>
      <c r="P510" s="53">
        <v>0</v>
      </c>
      <c r="V510" s="53">
        <v>0</v>
      </c>
      <c r="W510" s="53">
        <v>0</v>
      </c>
      <c r="X510" s="53">
        <v>20</v>
      </c>
      <c r="Y510" s="53">
        <v>50</v>
      </c>
      <c r="Z510" s="53">
        <v>30</v>
      </c>
      <c r="AA510" s="53">
        <v>0</v>
      </c>
      <c r="AB510" s="53">
        <v>0</v>
      </c>
      <c r="AC510" s="54">
        <v>0</v>
      </c>
      <c r="AD510" s="54">
        <v>0</v>
      </c>
      <c r="AI510" s="54">
        <v>0</v>
      </c>
      <c r="AJ510" s="54">
        <v>20</v>
      </c>
      <c r="AK510" s="1">
        <v>50</v>
      </c>
      <c r="AL510" s="1">
        <v>30</v>
      </c>
      <c r="AM510" s="1">
        <v>0</v>
      </c>
      <c r="AN510" s="1">
        <v>0</v>
      </c>
      <c r="AO510" s="1">
        <v>0</v>
      </c>
      <c r="AU510" s="1">
        <v>0</v>
      </c>
      <c r="AV510" s="1">
        <v>20</v>
      </c>
      <c r="AW510" s="142" t="str">
        <f t="shared" si="14"/>
        <v/>
      </c>
      <c r="AX510" s="142" t="str">
        <f t="shared" si="15"/>
        <v/>
      </c>
    </row>
    <row r="511" spans="3:50">
      <c r="C511" s="1" t="s">
        <v>1114</v>
      </c>
      <c r="E511" s="1">
        <v>3659</v>
      </c>
      <c r="F511" s="1">
        <v>69411.26999999999</v>
      </c>
      <c r="G511" s="1">
        <v>69411.26999999999</v>
      </c>
      <c r="H511" s="1">
        <v>10536</v>
      </c>
      <c r="I511" s="53">
        <v>731286</v>
      </c>
      <c r="J511" s="1">
        <v>100</v>
      </c>
      <c r="K511" s="1">
        <v>0</v>
      </c>
      <c r="L511" s="53">
        <v>731212</v>
      </c>
      <c r="M511" s="53">
        <v>0</v>
      </c>
      <c r="N511" s="53">
        <v>0</v>
      </c>
      <c r="O511" s="53">
        <v>0</v>
      </c>
      <c r="P511" s="53">
        <v>0</v>
      </c>
      <c r="Q511" s="53" t="s">
        <v>1032</v>
      </c>
      <c r="R511" s="53" t="s">
        <v>1032</v>
      </c>
      <c r="S511" s="53" t="s">
        <v>1032</v>
      </c>
      <c r="T511" s="53" t="s">
        <v>1032</v>
      </c>
      <c r="U511" s="53" t="s">
        <v>1032</v>
      </c>
      <c r="V511" s="53">
        <v>0</v>
      </c>
      <c r="W511" s="53">
        <v>0</v>
      </c>
      <c r="X511" s="53">
        <v>30</v>
      </c>
      <c r="Y511" s="53">
        <v>50</v>
      </c>
      <c r="Z511" s="53">
        <v>20</v>
      </c>
      <c r="AA511" s="53">
        <v>0</v>
      </c>
      <c r="AB511" s="53">
        <v>0</v>
      </c>
      <c r="AC511" s="54">
        <v>0</v>
      </c>
      <c r="AD511" s="54">
        <v>0</v>
      </c>
      <c r="AE511" s="54" t="s">
        <v>1032</v>
      </c>
      <c r="AF511" s="54" t="s">
        <v>1032</v>
      </c>
      <c r="AG511" s="54" t="s">
        <v>1032</v>
      </c>
      <c r="AH511" s="54" t="s">
        <v>1032</v>
      </c>
      <c r="AI511" s="54">
        <v>0</v>
      </c>
      <c r="AJ511" s="54">
        <v>30</v>
      </c>
      <c r="AK511" s="1">
        <v>50</v>
      </c>
      <c r="AL511" s="1">
        <v>20</v>
      </c>
      <c r="AM511" s="1">
        <v>0</v>
      </c>
      <c r="AN511" s="1">
        <v>0</v>
      </c>
      <c r="AO511" s="1">
        <v>0</v>
      </c>
      <c r="AP511" s="1" t="s">
        <v>1032</v>
      </c>
      <c r="AQ511" s="1" t="s">
        <v>1032</v>
      </c>
      <c r="AR511" s="1" t="s">
        <v>1032</v>
      </c>
      <c r="AS511" s="1" t="s">
        <v>1032</v>
      </c>
      <c r="AT511" s="1" t="s">
        <v>1032</v>
      </c>
      <c r="AU511" s="1">
        <v>0</v>
      </c>
      <c r="AV511" s="1">
        <v>0</v>
      </c>
      <c r="AW511" s="142" t="str">
        <f t="shared" si="14"/>
        <v/>
      </c>
      <c r="AX511" s="142" t="str">
        <f t="shared" si="15"/>
        <v/>
      </c>
    </row>
    <row r="512" spans="3:50">
      <c r="C512" s="1" t="s">
        <v>1115</v>
      </c>
      <c r="D512" s="1" t="s">
        <v>1116</v>
      </c>
      <c r="E512" s="1">
        <v>34</v>
      </c>
      <c r="F512" s="1">
        <v>467.41</v>
      </c>
      <c r="G512" s="1">
        <v>467.41</v>
      </c>
      <c r="H512" s="1">
        <v>9000</v>
      </c>
      <c r="I512" s="53">
        <v>4207</v>
      </c>
      <c r="J512" s="1">
        <v>100</v>
      </c>
      <c r="L512" s="53">
        <v>4203</v>
      </c>
      <c r="M512" s="53">
        <v>0</v>
      </c>
      <c r="N512" s="53">
        <v>0</v>
      </c>
      <c r="O512" s="53">
        <v>0</v>
      </c>
      <c r="P512" s="53">
        <v>0</v>
      </c>
      <c r="V512" s="53">
        <v>0</v>
      </c>
      <c r="W512" s="53">
        <v>0</v>
      </c>
      <c r="X512" s="53">
        <v>30</v>
      </c>
      <c r="Y512" s="53">
        <v>50</v>
      </c>
      <c r="Z512" s="53">
        <v>20</v>
      </c>
      <c r="AA512" s="53">
        <v>0</v>
      </c>
      <c r="AB512" s="53">
        <v>0</v>
      </c>
      <c r="AC512" s="54">
        <v>0</v>
      </c>
      <c r="AD512" s="54">
        <v>0</v>
      </c>
      <c r="AI512" s="54">
        <v>0</v>
      </c>
      <c r="AJ512" s="54">
        <v>30</v>
      </c>
      <c r="AK512" s="1">
        <v>50</v>
      </c>
      <c r="AL512" s="1">
        <v>20</v>
      </c>
      <c r="AM512" s="1">
        <v>0</v>
      </c>
      <c r="AN512" s="1">
        <v>0</v>
      </c>
      <c r="AO512" s="1">
        <v>0</v>
      </c>
      <c r="AU512" s="1">
        <v>0</v>
      </c>
      <c r="AV512" s="1">
        <v>0</v>
      </c>
      <c r="AW512" s="142" t="str">
        <f t="shared" si="14"/>
        <v/>
      </c>
      <c r="AX512" s="142" t="str">
        <f t="shared" si="15"/>
        <v/>
      </c>
    </row>
    <row r="513" spans="3:50">
      <c r="C513" s="1" t="s">
        <v>1115</v>
      </c>
      <c r="D513" s="1" t="s">
        <v>1115</v>
      </c>
      <c r="E513" s="1">
        <v>32</v>
      </c>
      <c r="F513" s="1">
        <v>289</v>
      </c>
      <c r="G513" s="1">
        <v>289</v>
      </c>
      <c r="H513" s="1">
        <v>10000</v>
      </c>
      <c r="I513" s="53">
        <v>2890</v>
      </c>
      <c r="J513" s="1">
        <v>100</v>
      </c>
      <c r="L513" s="53">
        <v>2890</v>
      </c>
      <c r="M513" s="53">
        <v>0</v>
      </c>
      <c r="N513" s="53">
        <v>0</v>
      </c>
      <c r="O513" s="53">
        <v>0</v>
      </c>
      <c r="P513" s="53">
        <v>0</v>
      </c>
      <c r="V513" s="53">
        <v>0</v>
      </c>
      <c r="W513" s="53">
        <v>0</v>
      </c>
      <c r="X513" s="53">
        <v>30</v>
      </c>
      <c r="Y513" s="53">
        <v>50</v>
      </c>
      <c r="Z513" s="53">
        <v>20</v>
      </c>
      <c r="AA513" s="53">
        <v>0</v>
      </c>
      <c r="AB513" s="53">
        <v>0</v>
      </c>
      <c r="AC513" s="54">
        <v>0</v>
      </c>
      <c r="AD513" s="54">
        <v>0</v>
      </c>
      <c r="AI513" s="54">
        <v>0</v>
      </c>
      <c r="AJ513" s="54">
        <v>30</v>
      </c>
      <c r="AK513" s="1">
        <v>50</v>
      </c>
      <c r="AL513" s="1">
        <v>20</v>
      </c>
      <c r="AM513" s="1">
        <v>0</v>
      </c>
      <c r="AN513" s="1">
        <v>0</v>
      </c>
      <c r="AO513" s="1">
        <v>0</v>
      </c>
      <c r="AU513" s="1">
        <v>0</v>
      </c>
      <c r="AV513" s="1">
        <v>0</v>
      </c>
      <c r="AW513" s="142" t="str">
        <f t="shared" si="14"/>
        <v/>
      </c>
      <c r="AX513" s="142" t="str">
        <f t="shared" si="15"/>
        <v/>
      </c>
    </row>
    <row r="514" spans="3:50">
      <c r="C514" s="1" t="s">
        <v>1115</v>
      </c>
      <c r="D514" s="1" t="s">
        <v>1117</v>
      </c>
      <c r="E514" s="1">
        <v>5</v>
      </c>
      <c r="F514" s="1">
        <v>60.75</v>
      </c>
      <c r="G514" s="1">
        <v>60.75</v>
      </c>
      <c r="H514" s="1">
        <v>9000</v>
      </c>
      <c r="I514" s="53">
        <v>547</v>
      </c>
      <c r="J514" s="1">
        <v>100</v>
      </c>
      <c r="L514" s="53">
        <v>540</v>
      </c>
      <c r="M514" s="53">
        <v>0</v>
      </c>
      <c r="N514" s="53">
        <v>0</v>
      </c>
      <c r="O514" s="53">
        <v>0</v>
      </c>
      <c r="P514" s="53">
        <v>0</v>
      </c>
      <c r="V514" s="53">
        <v>0</v>
      </c>
      <c r="W514" s="53">
        <v>0</v>
      </c>
      <c r="X514" s="53">
        <v>30</v>
      </c>
      <c r="Y514" s="53">
        <v>50</v>
      </c>
      <c r="Z514" s="53">
        <v>20</v>
      </c>
      <c r="AA514" s="53">
        <v>0</v>
      </c>
      <c r="AB514" s="53">
        <v>0</v>
      </c>
      <c r="AC514" s="54">
        <v>0</v>
      </c>
      <c r="AD514" s="54">
        <v>0</v>
      </c>
      <c r="AI514" s="54">
        <v>0</v>
      </c>
      <c r="AJ514" s="54">
        <v>30</v>
      </c>
      <c r="AK514" s="1">
        <v>50</v>
      </c>
      <c r="AL514" s="1">
        <v>20</v>
      </c>
      <c r="AM514" s="1">
        <v>0</v>
      </c>
      <c r="AN514" s="1">
        <v>0</v>
      </c>
      <c r="AO514" s="1">
        <v>0</v>
      </c>
      <c r="AU514" s="1">
        <v>0</v>
      </c>
      <c r="AV514" s="1">
        <v>0</v>
      </c>
      <c r="AW514" s="142" t="str">
        <f t="shared" si="14"/>
        <v/>
      </c>
      <c r="AX514" s="142" t="str">
        <f t="shared" si="15"/>
        <v/>
      </c>
    </row>
    <row r="515" spans="3:50">
      <c r="C515" s="1" t="s">
        <v>1115</v>
      </c>
      <c r="D515" s="1" t="s">
        <v>1118</v>
      </c>
      <c r="E515" s="1">
        <v>18</v>
      </c>
      <c r="F515" s="1">
        <v>283.5</v>
      </c>
      <c r="G515" s="1">
        <v>283.5</v>
      </c>
      <c r="H515" s="1">
        <v>9000</v>
      </c>
      <c r="I515" s="53">
        <v>2552</v>
      </c>
      <c r="J515" s="1">
        <v>100</v>
      </c>
      <c r="L515" s="53">
        <v>2547</v>
      </c>
      <c r="M515" s="53">
        <v>0</v>
      </c>
      <c r="N515" s="53">
        <v>0</v>
      </c>
      <c r="O515" s="53">
        <v>0</v>
      </c>
      <c r="P515" s="53">
        <v>0</v>
      </c>
      <c r="V515" s="53">
        <v>0</v>
      </c>
      <c r="W515" s="53">
        <v>0</v>
      </c>
      <c r="X515" s="53">
        <v>30</v>
      </c>
      <c r="Y515" s="53">
        <v>50</v>
      </c>
      <c r="Z515" s="53">
        <v>20</v>
      </c>
      <c r="AA515" s="53">
        <v>0</v>
      </c>
      <c r="AB515" s="53">
        <v>0</v>
      </c>
      <c r="AC515" s="54">
        <v>0</v>
      </c>
      <c r="AD515" s="54">
        <v>0</v>
      </c>
      <c r="AI515" s="54">
        <v>0</v>
      </c>
      <c r="AJ515" s="54">
        <v>30</v>
      </c>
      <c r="AK515" s="1">
        <v>50</v>
      </c>
      <c r="AL515" s="1">
        <v>20</v>
      </c>
      <c r="AM515" s="1">
        <v>0</v>
      </c>
      <c r="AN515" s="1">
        <v>0</v>
      </c>
      <c r="AO515" s="1">
        <v>0</v>
      </c>
      <c r="AU515" s="1">
        <v>0</v>
      </c>
      <c r="AV515" s="1">
        <v>0</v>
      </c>
      <c r="AW515" s="142" t="str">
        <f t="shared" si="14"/>
        <v/>
      </c>
      <c r="AX515" s="142" t="str">
        <f t="shared" si="15"/>
        <v/>
      </c>
    </row>
    <row r="516" spans="3:50">
      <c r="C516" s="1" t="s">
        <v>1115</v>
      </c>
      <c r="D516" s="1" t="s">
        <v>1119</v>
      </c>
      <c r="E516" s="1">
        <v>375</v>
      </c>
      <c r="F516" s="1">
        <v>5762.59</v>
      </c>
      <c r="G516" s="1">
        <v>5762.59</v>
      </c>
      <c r="H516" s="1">
        <v>10000</v>
      </c>
      <c r="I516" s="53">
        <v>57626</v>
      </c>
      <c r="J516" s="1">
        <v>100</v>
      </c>
      <c r="L516" s="53">
        <v>57620</v>
      </c>
      <c r="M516" s="53">
        <v>0</v>
      </c>
      <c r="N516" s="53">
        <v>0</v>
      </c>
      <c r="O516" s="53">
        <v>0</v>
      </c>
      <c r="P516" s="53">
        <v>0</v>
      </c>
      <c r="V516" s="53">
        <v>0</v>
      </c>
      <c r="W516" s="53">
        <v>0</v>
      </c>
      <c r="X516" s="53">
        <v>30</v>
      </c>
      <c r="Y516" s="53">
        <v>50</v>
      </c>
      <c r="Z516" s="53">
        <v>20</v>
      </c>
      <c r="AA516" s="53">
        <v>0</v>
      </c>
      <c r="AB516" s="53">
        <v>0</v>
      </c>
      <c r="AC516" s="54">
        <v>0</v>
      </c>
      <c r="AD516" s="54">
        <v>0</v>
      </c>
      <c r="AI516" s="54">
        <v>0</v>
      </c>
      <c r="AJ516" s="54">
        <v>30</v>
      </c>
      <c r="AK516" s="1">
        <v>50</v>
      </c>
      <c r="AL516" s="1">
        <v>20</v>
      </c>
      <c r="AM516" s="1">
        <v>0</v>
      </c>
      <c r="AN516" s="1">
        <v>0</v>
      </c>
      <c r="AO516" s="1">
        <v>0</v>
      </c>
      <c r="AU516" s="1">
        <v>0</v>
      </c>
      <c r="AV516" s="1">
        <v>0</v>
      </c>
      <c r="AW516" s="142" t="str">
        <f t="shared" si="14"/>
        <v/>
      </c>
      <c r="AX516" s="142" t="str">
        <f t="shared" si="15"/>
        <v/>
      </c>
    </row>
    <row r="517" spans="3:50">
      <c r="C517" s="1" t="s">
        <v>1115</v>
      </c>
      <c r="D517" s="1" t="s">
        <v>1120</v>
      </c>
      <c r="E517" s="1">
        <v>242</v>
      </c>
      <c r="F517" s="1">
        <v>4626.2</v>
      </c>
      <c r="G517" s="1">
        <v>4626.2</v>
      </c>
      <c r="H517" s="1">
        <v>10000</v>
      </c>
      <c r="I517" s="53">
        <v>46262</v>
      </c>
      <c r="J517" s="1">
        <v>100</v>
      </c>
      <c r="L517" s="53">
        <v>46260</v>
      </c>
      <c r="M517" s="53">
        <v>0</v>
      </c>
      <c r="N517" s="53">
        <v>0</v>
      </c>
      <c r="O517" s="53">
        <v>0</v>
      </c>
      <c r="P517" s="53">
        <v>0</v>
      </c>
      <c r="V517" s="53">
        <v>0</v>
      </c>
      <c r="W517" s="53">
        <v>0</v>
      </c>
      <c r="X517" s="53">
        <v>30</v>
      </c>
      <c r="Y517" s="53">
        <v>50</v>
      </c>
      <c r="Z517" s="53">
        <v>20</v>
      </c>
      <c r="AA517" s="53">
        <v>0</v>
      </c>
      <c r="AB517" s="53">
        <v>0</v>
      </c>
      <c r="AC517" s="54">
        <v>0</v>
      </c>
      <c r="AD517" s="54">
        <v>0</v>
      </c>
      <c r="AI517" s="54">
        <v>0</v>
      </c>
      <c r="AJ517" s="54">
        <v>30</v>
      </c>
      <c r="AK517" s="1">
        <v>50</v>
      </c>
      <c r="AL517" s="1">
        <v>20</v>
      </c>
      <c r="AM517" s="1">
        <v>0</v>
      </c>
      <c r="AN517" s="1">
        <v>0</v>
      </c>
      <c r="AO517" s="1">
        <v>0</v>
      </c>
      <c r="AU517" s="1">
        <v>0</v>
      </c>
      <c r="AV517" s="1">
        <v>0</v>
      </c>
      <c r="AW517" s="142" t="str">
        <f t="shared" si="14"/>
        <v/>
      </c>
      <c r="AX517" s="142" t="str">
        <f t="shared" si="15"/>
        <v/>
      </c>
    </row>
    <row r="518" spans="3:50">
      <c r="C518" s="1" t="s">
        <v>1115</v>
      </c>
      <c r="D518" s="1" t="s">
        <v>1121</v>
      </c>
      <c r="E518" s="1">
        <v>391</v>
      </c>
      <c r="F518" s="1">
        <v>5964.15</v>
      </c>
      <c r="G518" s="1">
        <v>5964.15</v>
      </c>
      <c r="H518" s="1">
        <v>11000</v>
      </c>
      <c r="I518" s="53">
        <v>65606</v>
      </c>
      <c r="J518" s="1">
        <v>100</v>
      </c>
      <c r="L518" s="53">
        <v>65604</v>
      </c>
      <c r="M518" s="53">
        <v>0</v>
      </c>
      <c r="N518" s="53">
        <v>0</v>
      </c>
      <c r="O518" s="53">
        <v>0</v>
      </c>
      <c r="P518" s="53">
        <v>0</v>
      </c>
      <c r="V518" s="53">
        <v>0</v>
      </c>
      <c r="W518" s="53">
        <v>0</v>
      </c>
      <c r="X518" s="53">
        <v>30</v>
      </c>
      <c r="Y518" s="53">
        <v>50</v>
      </c>
      <c r="Z518" s="53">
        <v>20</v>
      </c>
      <c r="AA518" s="53">
        <v>0</v>
      </c>
      <c r="AB518" s="53">
        <v>0</v>
      </c>
      <c r="AC518" s="54">
        <v>0</v>
      </c>
      <c r="AD518" s="54">
        <v>0</v>
      </c>
      <c r="AI518" s="54">
        <v>0</v>
      </c>
      <c r="AJ518" s="54">
        <v>30</v>
      </c>
      <c r="AK518" s="1">
        <v>50</v>
      </c>
      <c r="AL518" s="1">
        <v>20</v>
      </c>
      <c r="AM518" s="1">
        <v>0</v>
      </c>
      <c r="AN518" s="1">
        <v>0</v>
      </c>
      <c r="AO518" s="1">
        <v>0</v>
      </c>
      <c r="AU518" s="1">
        <v>0</v>
      </c>
      <c r="AV518" s="1">
        <v>0</v>
      </c>
      <c r="AW518" s="142" t="str">
        <f t="shared" si="14"/>
        <v/>
      </c>
      <c r="AX518" s="142" t="str">
        <f t="shared" si="15"/>
        <v/>
      </c>
    </row>
    <row r="519" spans="3:50">
      <c r="C519" s="1" t="s">
        <v>1115</v>
      </c>
      <c r="D519" s="1" t="s">
        <v>1122</v>
      </c>
      <c r="E519" s="1">
        <v>263</v>
      </c>
      <c r="F519" s="1">
        <v>5529.92</v>
      </c>
      <c r="G519" s="1">
        <v>5529.92</v>
      </c>
      <c r="H519" s="1">
        <v>10000</v>
      </c>
      <c r="I519" s="53">
        <v>55299</v>
      </c>
      <c r="J519" s="1">
        <v>100</v>
      </c>
      <c r="L519" s="53">
        <v>55290</v>
      </c>
      <c r="M519" s="53">
        <v>0</v>
      </c>
      <c r="N519" s="53">
        <v>0</v>
      </c>
      <c r="O519" s="53">
        <v>0</v>
      </c>
      <c r="P519" s="53">
        <v>0</v>
      </c>
      <c r="V519" s="53">
        <v>0</v>
      </c>
      <c r="W519" s="53">
        <v>0</v>
      </c>
      <c r="X519" s="53">
        <v>30</v>
      </c>
      <c r="Y519" s="53">
        <v>50</v>
      </c>
      <c r="Z519" s="53">
        <v>20</v>
      </c>
      <c r="AA519" s="53">
        <v>0</v>
      </c>
      <c r="AB519" s="53">
        <v>0</v>
      </c>
      <c r="AC519" s="54">
        <v>0</v>
      </c>
      <c r="AD519" s="54">
        <v>0</v>
      </c>
      <c r="AI519" s="54">
        <v>0</v>
      </c>
      <c r="AJ519" s="54">
        <v>30</v>
      </c>
      <c r="AK519" s="1">
        <v>50</v>
      </c>
      <c r="AL519" s="1">
        <v>20</v>
      </c>
      <c r="AM519" s="1">
        <v>0</v>
      </c>
      <c r="AN519" s="1">
        <v>0</v>
      </c>
      <c r="AO519" s="1">
        <v>0</v>
      </c>
      <c r="AU519" s="1">
        <v>0</v>
      </c>
      <c r="AV519" s="1">
        <v>0</v>
      </c>
      <c r="AW519" s="142" t="str">
        <f t="shared" si="14"/>
        <v/>
      </c>
      <c r="AX519" s="142" t="str">
        <f t="shared" si="15"/>
        <v/>
      </c>
    </row>
    <row r="520" spans="3:50">
      <c r="C520" s="1" t="s">
        <v>1115</v>
      </c>
      <c r="D520" s="1" t="s">
        <v>1123</v>
      </c>
      <c r="E520" s="1">
        <v>263</v>
      </c>
      <c r="F520" s="1">
        <v>5421.38</v>
      </c>
      <c r="G520" s="1">
        <v>5421.38</v>
      </c>
      <c r="H520" s="1">
        <v>10000</v>
      </c>
      <c r="I520" s="53">
        <v>54214</v>
      </c>
      <c r="J520" s="1">
        <v>100</v>
      </c>
      <c r="L520" s="53">
        <v>54210</v>
      </c>
      <c r="M520" s="53">
        <v>0</v>
      </c>
      <c r="N520" s="53">
        <v>0</v>
      </c>
      <c r="O520" s="53">
        <v>0</v>
      </c>
      <c r="P520" s="53">
        <v>0</v>
      </c>
      <c r="V520" s="53">
        <v>0</v>
      </c>
      <c r="W520" s="53">
        <v>0</v>
      </c>
      <c r="X520" s="53">
        <v>30</v>
      </c>
      <c r="Y520" s="53">
        <v>50</v>
      </c>
      <c r="Z520" s="53">
        <v>20</v>
      </c>
      <c r="AA520" s="53">
        <v>0</v>
      </c>
      <c r="AB520" s="53">
        <v>0</v>
      </c>
      <c r="AC520" s="54">
        <v>0</v>
      </c>
      <c r="AD520" s="54">
        <v>0</v>
      </c>
      <c r="AI520" s="54">
        <v>0</v>
      </c>
      <c r="AJ520" s="54">
        <v>30</v>
      </c>
      <c r="AK520" s="1">
        <v>50</v>
      </c>
      <c r="AL520" s="1">
        <v>20</v>
      </c>
      <c r="AM520" s="1">
        <v>0</v>
      </c>
      <c r="AN520" s="1">
        <v>0</v>
      </c>
      <c r="AO520" s="1">
        <v>0</v>
      </c>
      <c r="AU520" s="1">
        <v>0</v>
      </c>
      <c r="AV520" s="1">
        <v>0</v>
      </c>
      <c r="AW520" s="142" t="str">
        <f t="shared" ref="AW520:AW583" si="16">IF(SUM($E520:$AV520)&lt;&gt;0,IFERROR(IFERROR(INDEX(pname,MATCH($B520,pid_fao,0),1),INDEX(pname,MATCH($B520,pid_th,0),1)),""),"")</f>
        <v/>
      </c>
      <c r="AX520" s="142" t="str">
        <f t="shared" ref="AX520:AX583" si="17">IF(SUM($E520:$AV520)&lt;&gt;0,IFERROR(IFERROR(INDEX(pname,MATCH($B520,pid_fao,0),5),INDEX(pname,MATCH($B520,pid_th,0),5)),""),"")</f>
        <v/>
      </c>
    </row>
    <row r="521" spans="3:50">
      <c r="C521" s="1" t="s">
        <v>1115</v>
      </c>
      <c r="D521" s="1" t="s">
        <v>1124</v>
      </c>
      <c r="E521" s="1">
        <v>97</v>
      </c>
      <c r="F521" s="1">
        <v>1481.83</v>
      </c>
      <c r="G521" s="1">
        <v>1481.83</v>
      </c>
      <c r="H521" s="1">
        <v>10000</v>
      </c>
      <c r="I521" s="53">
        <v>14818</v>
      </c>
      <c r="J521" s="1">
        <v>100</v>
      </c>
      <c r="L521" s="53">
        <v>14810</v>
      </c>
      <c r="M521" s="53">
        <v>0</v>
      </c>
      <c r="N521" s="53">
        <v>0</v>
      </c>
      <c r="O521" s="53">
        <v>0</v>
      </c>
      <c r="P521" s="53">
        <v>0</v>
      </c>
      <c r="V521" s="53">
        <v>0</v>
      </c>
      <c r="W521" s="53">
        <v>0</v>
      </c>
      <c r="X521" s="53">
        <v>30</v>
      </c>
      <c r="Y521" s="53">
        <v>50</v>
      </c>
      <c r="Z521" s="53">
        <v>20</v>
      </c>
      <c r="AA521" s="53">
        <v>0</v>
      </c>
      <c r="AB521" s="53">
        <v>0</v>
      </c>
      <c r="AC521" s="54">
        <v>0</v>
      </c>
      <c r="AD521" s="54">
        <v>0</v>
      </c>
      <c r="AI521" s="54">
        <v>0</v>
      </c>
      <c r="AJ521" s="54">
        <v>30</v>
      </c>
      <c r="AK521" s="1">
        <v>50</v>
      </c>
      <c r="AL521" s="1">
        <v>20</v>
      </c>
      <c r="AM521" s="1">
        <v>0</v>
      </c>
      <c r="AN521" s="1">
        <v>0</v>
      </c>
      <c r="AO521" s="1">
        <v>0</v>
      </c>
      <c r="AU521" s="1">
        <v>0</v>
      </c>
      <c r="AV521" s="1">
        <v>0</v>
      </c>
      <c r="AW521" s="142" t="str">
        <f t="shared" si="16"/>
        <v/>
      </c>
      <c r="AX521" s="142" t="str">
        <f t="shared" si="17"/>
        <v/>
      </c>
    </row>
    <row r="522" spans="3:50">
      <c r="C522" s="1" t="s">
        <v>1115</v>
      </c>
      <c r="D522" s="1" t="s">
        <v>1125</v>
      </c>
      <c r="E522" s="1">
        <v>717</v>
      </c>
      <c r="F522" s="1">
        <v>15030.65</v>
      </c>
      <c r="G522" s="1">
        <v>15030.65</v>
      </c>
      <c r="H522" s="1">
        <v>12000</v>
      </c>
      <c r="I522" s="53">
        <v>180368</v>
      </c>
      <c r="J522" s="1">
        <v>100</v>
      </c>
      <c r="L522" s="53">
        <v>180360</v>
      </c>
      <c r="M522" s="53">
        <v>0</v>
      </c>
      <c r="N522" s="53">
        <v>0</v>
      </c>
      <c r="O522" s="53">
        <v>0</v>
      </c>
      <c r="P522" s="53">
        <v>0</v>
      </c>
      <c r="V522" s="53">
        <v>0</v>
      </c>
      <c r="W522" s="53">
        <v>0</v>
      </c>
      <c r="X522" s="53">
        <v>30</v>
      </c>
      <c r="Y522" s="53">
        <v>50</v>
      </c>
      <c r="Z522" s="53">
        <v>20</v>
      </c>
      <c r="AA522" s="53">
        <v>0</v>
      </c>
      <c r="AB522" s="53">
        <v>0</v>
      </c>
      <c r="AC522" s="54">
        <v>0</v>
      </c>
      <c r="AD522" s="54">
        <v>0</v>
      </c>
      <c r="AI522" s="54">
        <v>0</v>
      </c>
      <c r="AJ522" s="54">
        <v>30</v>
      </c>
      <c r="AK522" s="1">
        <v>50</v>
      </c>
      <c r="AL522" s="1">
        <v>20</v>
      </c>
      <c r="AM522" s="1">
        <v>0</v>
      </c>
      <c r="AN522" s="1">
        <v>0</v>
      </c>
      <c r="AO522" s="1">
        <v>0</v>
      </c>
      <c r="AU522" s="1">
        <v>0</v>
      </c>
      <c r="AV522" s="1">
        <v>0</v>
      </c>
      <c r="AW522" s="142" t="str">
        <f t="shared" si="16"/>
        <v/>
      </c>
      <c r="AX522" s="142" t="str">
        <f t="shared" si="17"/>
        <v/>
      </c>
    </row>
    <row r="523" spans="3:50">
      <c r="C523" s="1" t="s">
        <v>1115</v>
      </c>
      <c r="D523" s="1" t="s">
        <v>1126</v>
      </c>
      <c r="E523" s="1">
        <v>165</v>
      </c>
      <c r="F523" s="1">
        <v>3793.86</v>
      </c>
      <c r="G523" s="1">
        <v>3793.86</v>
      </c>
      <c r="H523" s="1">
        <v>9000</v>
      </c>
      <c r="I523" s="53">
        <v>34145</v>
      </c>
      <c r="J523" s="1">
        <v>100</v>
      </c>
      <c r="L523" s="53">
        <v>34137</v>
      </c>
      <c r="M523" s="53">
        <v>0</v>
      </c>
      <c r="N523" s="53">
        <v>0</v>
      </c>
      <c r="O523" s="53">
        <v>0</v>
      </c>
      <c r="P523" s="53">
        <v>0</v>
      </c>
      <c r="V523" s="53">
        <v>0</v>
      </c>
      <c r="W523" s="53">
        <v>0</v>
      </c>
      <c r="X523" s="53">
        <v>30</v>
      </c>
      <c r="Y523" s="53">
        <v>50</v>
      </c>
      <c r="Z523" s="53">
        <v>20</v>
      </c>
      <c r="AA523" s="53">
        <v>0</v>
      </c>
      <c r="AB523" s="53">
        <v>0</v>
      </c>
      <c r="AC523" s="54">
        <v>0</v>
      </c>
      <c r="AD523" s="54">
        <v>0</v>
      </c>
      <c r="AI523" s="54">
        <v>0</v>
      </c>
      <c r="AJ523" s="54">
        <v>30</v>
      </c>
      <c r="AK523" s="1">
        <v>50</v>
      </c>
      <c r="AL523" s="1">
        <v>20</v>
      </c>
      <c r="AM523" s="1">
        <v>0</v>
      </c>
      <c r="AN523" s="1">
        <v>0</v>
      </c>
      <c r="AO523" s="1">
        <v>0</v>
      </c>
      <c r="AU523" s="1">
        <v>0</v>
      </c>
      <c r="AV523" s="1">
        <v>0</v>
      </c>
      <c r="AW523" s="142" t="str">
        <f t="shared" si="16"/>
        <v/>
      </c>
      <c r="AX523" s="142" t="str">
        <f t="shared" si="17"/>
        <v/>
      </c>
    </row>
    <row r="524" spans="3:50">
      <c r="C524" s="1" t="s">
        <v>1115</v>
      </c>
      <c r="D524" s="1" t="s">
        <v>1127</v>
      </c>
      <c r="E524" s="1">
        <v>163</v>
      </c>
      <c r="F524" s="1">
        <v>3024.75</v>
      </c>
      <c r="G524" s="1">
        <v>3024.75</v>
      </c>
      <c r="H524" s="1">
        <v>10000</v>
      </c>
      <c r="I524" s="53">
        <v>30248</v>
      </c>
      <c r="J524" s="1">
        <v>100</v>
      </c>
      <c r="L524" s="53">
        <v>30240</v>
      </c>
      <c r="M524" s="53">
        <v>0</v>
      </c>
      <c r="N524" s="53">
        <v>0</v>
      </c>
      <c r="O524" s="53">
        <v>0</v>
      </c>
      <c r="P524" s="53">
        <v>0</v>
      </c>
      <c r="V524" s="53">
        <v>0</v>
      </c>
      <c r="W524" s="53">
        <v>0</v>
      </c>
      <c r="X524" s="53">
        <v>30</v>
      </c>
      <c r="Y524" s="53">
        <v>50</v>
      </c>
      <c r="Z524" s="53">
        <v>20</v>
      </c>
      <c r="AA524" s="53">
        <v>0</v>
      </c>
      <c r="AB524" s="53">
        <v>0</v>
      </c>
      <c r="AC524" s="54">
        <v>0</v>
      </c>
      <c r="AD524" s="54">
        <v>0</v>
      </c>
      <c r="AI524" s="54">
        <v>0</v>
      </c>
      <c r="AJ524" s="54">
        <v>30</v>
      </c>
      <c r="AK524" s="1">
        <v>50</v>
      </c>
      <c r="AL524" s="1">
        <v>20</v>
      </c>
      <c r="AM524" s="1">
        <v>0</v>
      </c>
      <c r="AN524" s="1">
        <v>0</v>
      </c>
      <c r="AO524" s="1">
        <v>0</v>
      </c>
      <c r="AU524" s="1">
        <v>0</v>
      </c>
      <c r="AV524" s="1">
        <v>0</v>
      </c>
      <c r="AW524" s="142" t="str">
        <f t="shared" si="16"/>
        <v/>
      </c>
      <c r="AX524" s="142" t="str">
        <f t="shared" si="17"/>
        <v/>
      </c>
    </row>
    <row r="525" spans="3:50">
      <c r="C525" s="1" t="s">
        <v>1115</v>
      </c>
      <c r="D525" s="1" t="s">
        <v>1128</v>
      </c>
      <c r="E525" s="1">
        <v>34</v>
      </c>
      <c r="F525" s="1">
        <v>483</v>
      </c>
      <c r="G525" s="1">
        <v>483</v>
      </c>
      <c r="H525" s="1">
        <v>9000</v>
      </c>
      <c r="I525" s="53">
        <v>4347</v>
      </c>
      <c r="J525" s="1">
        <v>100</v>
      </c>
      <c r="L525" s="53">
        <v>4347</v>
      </c>
      <c r="M525" s="53">
        <v>0</v>
      </c>
      <c r="N525" s="53">
        <v>0</v>
      </c>
      <c r="O525" s="53">
        <v>0</v>
      </c>
      <c r="P525" s="53">
        <v>0</v>
      </c>
      <c r="V525" s="53">
        <v>0</v>
      </c>
      <c r="W525" s="53">
        <v>0</v>
      </c>
      <c r="X525" s="53">
        <v>30</v>
      </c>
      <c r="Y525" s="53">
        <v>50</v>
      </c>
      <c r="Z525" s="53">
        <v>20</v>
      </c>
      <c r="AA525" s="53">
        <v>0</v>
      </c>
      <c r="AB525" s="53">
        <v>0</v>
      </c>
      <c r="AC525" s="54">
        <v>0</v>
      </c>
      <c r="AD525" s="54">
        <v>0</v>
      </c>
      <c r="AI525" s="54">
        <v>0</v>
      </c>
      <c r="AJ525" s="54">
        <v>30</v>
      </c>
      <c r="AK525" s="1">
        <v>50</v>
      </c>
      <c r="AL525" s="1">
        <v>20</v>
      </c>
      <c r="AM525" s="1">
        <v>0</v>
      </c>
      <c r="AN525" s="1">
        <v>0</v>
      </c>
      <c r="AO525" s="1">
        <v>0</v>
      </c>
      <c r="AU525" s="1">
        <v>0</v>
      </c>
      <c r="AV525" s="1">
        <v>0</v>
      </c>
      <c r="AW525" s="142" t="str">
        <f t="shared" si="16"/>
        <v/>
      </c>
      <c r="AX525" s="142" t="str">
        <f t="shared" si="17"/>
        <v/>
      </c>
    </row>
    <row r="526" spans="3:50">
      <c r="C526" s="1" t="s">
        <v>1115</v>
      </c>
      <c r="D526" s="1" t="s">
        <v>1129</v>
      </c>
      <c r="E526" s="1">
        <v>188</v>
      </c>
      <c r="F526" s="1">
        <v>3117.28</v>
      </c>
      <c r="G526" s="1">
        <v>3117.28</v>
      </c>
      <c r="H526" s="1">
        <v>12000</v>
      </c>
      <c r="I526" s="53">
        <v>37407</v>
      </c>
      <c r="J526" s="1">
        <v>100</v>
      </c>
      <c r="L526" s="53">
        <v>37404</v>
      </c>
      <c r="M526" s="53">
        <v>0</v>
      </c>
      <c r="N526" s="53">
        <v>0</v>
      </c>
      <c r="O526" s="53">
        <v>0</v>
      </c>
      <c r="P526" s="53">
        <v>0</v>
      </c>
      <c r="V526" s="53">
        <v>0</v>
      </c>
      <c r="W526" s="53">
        <v>0</v>
      </c>
      <c r="X526" s="53">
        <v>30</v>
      </c>
      <c r="Y526" s="53">
        <v>50</v>
      </c>
      <c r="Z526" s="53">
        <v>20</v>
      </c>
      <c r="AA526" s="53">
        <v>0</v>
      </c>
      <c r="AB526" s="53">
        <v>0</v>
      </c>
      <c r="AC526" s="54">
        <v>0</v>
      </c>
      <c r="AD526" s="54">
        <v>0</v>
      </c>
      <c r="AI526" s="54">
        <v>0</v>
      </c>
      <c r="AJ526" s="54">
        <v>30</v>
      </c>
      <c r="AK526" s="1">
        <v>50</v>
      </c>
      <c r="AL526" s="1">
        <v>20</v>
      </c>
      <c r="AM526" s="1">
        <v>0</v>
      </c>
      <c r="AN526" s="1">
        <v>0</v>
      </c>
      <c r="AO526" s="1">
        <v>0</v>
      </c>
      <c r="AU526" s="1">
        <v>0</v>
      </c>
      <c r="AV526" s="1">
        <v>0</v>
      </c>
      <c r="AW526" s="142" t="str">
        <f t="shared" si="16"/>
        <v/>
      </c>
      <c r="AX526" s="142" t="str">
        <f t="shared" si="17"/>
        <v/>
      </c>
    </row>
    <row r="527" spans="3:50">
      <c r="C527" s="1" t="s">
        <v>1115</v>
      </c>
      <c r="D527" s="1" t="s">
        <v>1130</v>
      </c>
      <c r="E527" s="1">
        <v>672</v>
      </c>
      <c r="F527" s="1">
        <v>14075</v>
      </c>
      <c r="G527" s="1">
        <v>14075</v>
      </c>
      <c r="H527" s="1">
        <v>10000</v>
      </c>
      <c r="I527" s="53">
        <v>140750</v>
      </c>
      <c r="J527" s="1">
        <v>100</v>
      </c>
      <c r="L527" s="53">
        <v>140750</v>
      </c>
      <c r="M527" s="53">
        <v>0</v>
      </c>
      <c r="N527" s="53">
        <v>0</v>
      </c>
      <c r="O527" s="53">
        <v>0</v>
      </c>
      <c r="P527" s="53">
        <v>0</v>
      </c>
      <c r="V527" s="53">
        <v>0</v>
      </c>
      <c r="W527" s="53">
        <v>0</v>
      </c>
      <c r="X527" s="53">
        <v>30</v>
      </c>
      <c r="Y527" s="53">
        <v>50</v>
      </c>
      <c r="Z527" s="53">
        <v>20</v>
      </c>
      <c r="AA527" s="53">
        <v>0</v>
      </c>
      <c r="AB527" s="53">
        <v>0</v>
      </c>
      <c r="AC527" s="54">
        <v>0</v>
      </c>
      <c r="AD527" s="54">
        <v>0</v>
      </c>
      <c r="AI527" s="54">
        <v>0</v>
      </c>
      <c r="AJ527" s="54">
        <v>30</v>
      </c>
      <c r="AK527" s="1">
        <v>50</v>
      </c>
      <c r="AL527" s="1">
        <v>20</v>
      </c>
      <c r="AM527" s="1">
        <v>0</v>
      </c>
      <c r="AN527" s="1">
        <v>0</v>
      </c>
      <c r="AO527" s="1">
        <v>0</v>
      </c>
      <c r="AU527" s="1">
        <v>0</v>
      </c>
      <c r="AV527" s="1">
        <v>0</v>
      </c>
      <c r="AW527" s="142" t="str">
        <f t="shared" si="16"/>
        <v/>
      </c>
      <c r="AX527" s="142" t="str">
        <f t="shared" si="17"/>
        <v/>
      </c>
    </row>
    <row r="528" spans="3:50">
      <c r="C528" s="1" t="s">
        <v>1131</v>
      </c>
      <c r="E528" s="1">
        <v>1371</v>
      </c>
      <c r="F528" s="1">
        <v>34493</v>
      </c>
      <c r="G528" s="1">
        <v>34493</v>
      </c>
      <c r="H528" s="1">
        <v>15000</v>
      </c>
      <c r="I528" s="53">
        <v>517395</v>
      </c>
      <c r="J528" s="1">
        <v>90</v>
      </c>
      <c r="K528" s="1">
        <v>10</v>
      </c>
      <c r="L528" s="53">
        <v>517395</v>
      </c>
      <c r="M528" s="53">
        <v>0</v>
      </c>
      <c r="N528" s="53">
        <v>0</v>
      </c>
      <c r="O528" s="53">
        <v>0</v>
      </c>
      <c r="P528" s="53">
        <v>0</v>
      </c>
      <c r="Q528" s="53" t="s">
        <v>1032</v>
      </c>
      <c r="R528" s="53" t="s">
        <v>1032</v>
      </c>
      <c r="S528" s="53" t="s">
        <v>1032</v>
      </c>
      <c r="T528" s="53" t="s">
        <v>1032</v>
      </c>
      <c r="U528" s="53" t="s">
        <v>1032</v>
      </c>
      <c r="V528" s="53">
        <v>0</v>
      </c>
      <c r="W528" s="53">
        <v>20</v>
      </c>
      <c r="X528" s="53">
        <v>30</v>
      </c>
      <c r="Y528" s="53">
        <v>30</v>
      </c>
      <c r="Z528" s="53">
        <v>20</v>
      </c>
      <c r="AA528" s="53">
        <v>0</v>
      </c>
      <c r="AB528" s="53">
        <v>0</v>
      </c>
      <c r="AC528" s="54">
        <v>0</v>
      </c>
      <c r="AD528" s="54">
        <v>0</v>
      </c>
      <c r="AE528" s="54" t="s">
        <v>1032</v>
      </c>
      <c r="AF528" s="54" t="s">
        <v>1032</v>
      </c>
      <c r="AG528" s="54" t="s">
        <v>1032</v>
      </c>
      <c r="AH528" s="54" t="s">
        <v>1032</v>
      </c>
      <c r="AI528" s="54">
        <v>20</v>
      </c>
      <c r="AJ528" s="54">
        <v>30</v>
      </c>
      <c r="AK528" s="1">
        <v>30</v>
      </c>
      <c r="AL528" s="1">
        <v>20</v>
      </c>
      <c r="AM528" s="1">
        <v>0</v>
      </c>
      <c r="AN528" s="1">
        <v>0</v>
      </c>
      <c r="AO528" s="1">
        <v>0</v>
      </c>
      <c r="AP528" s="1" t="s">
        <v>1032</v>
      </c>
      <c r="AQ528" s="1" t="s">
        <v>1032</v>
      </c>
      <c r="AR528" s="1" t="s">
        <v>1032</v>
      </c>
      <c r="AS528" s="1" t="s">
        <v>1032</v>
      </c>
      <c r="AT528" s="1" t="s">
        <v>1032</v>
      </c>
      <c r="AU528" s="1">
        <v>20</v>
      </c>
      <c r="AV528" s="1">
        <v>30</v>
      </c>
      <c r="AW528" s="142" t="str">
        <f t="shared" si="16"/>
        <v/>
      </c>
      <c r="AX528" s="142" t="str">
        <f t="shared" si="17"/>
        <v/>
      </c>
    </row>
    <row r="529" spans="3:50">
      <c r="C529" s="1" t="s">
        <v>1132</v>
      </c>
      <c r="D529" s="1" t="s">
        <v>1135</v>
      </c>
      <c r="E529" s="1">
        <v>440</v>
      </c>
      <c r="F529" s="1">
        <v>12295</v>
      </c>
      <c r="G529" s="1">
        <v>12295</v>
      </c>
      <c r="H529" s="1">
        <v>15000</v>
      </c>
      <c r="I529" s="53">
        <v>184425</v>
      </c>
      <c r="J529" s="1">
        <v>100</v>
      </c>
      <c r="K529" s="1">
        <v>0</v>
      </c>
      <c r="L529" s="53">
        <v>184425</v>
      </c>
      <c r="M529" s="53">
        <v>0</v>
      </c>
      <c r="N529" s="53">
        <v>0</v>
      </c>
      <c r="O529" s="53">
        <v>0</v>
      </c>
      <c r="P529" s="53">
        <v>0</v>
      </c>
      <c r="V529" s="53">
        <v>0</v>
      </c>
      <c r="W529" s="53">
        <v>20</v>
      </c>
      <c r="X529" s="53">
        <v>30</v>
      </c>
      <c r="Y529" s="53">
        <v>30</v>
      </c>
      <c r="Z529" s="53">
        <v>20</v>
      </c>
      <c r="AA529" s="53">
        <v>0</v>
      </c>
      <c r="AB529" s="53">
        <v>0</v>
      </c>
      <c r="AC529" s="54">
        <v>0</v>
      </c>
      <c r="AD529" s="54">
        <v>0</v>
      </c>
      <c r="AI529" s="54">
        <v>20</v>
      </c>
      <c r="AJ529" s="54">
        <v>30</v>
      </c>
      <c r="AK529" s="1">
        <v>30</v>
      </c>
      <c r="AL529" s="1">
        <v>20</v>
      </c>
      <c r="AM529" s="1">
        <v>0</v>
      </c>
      <c r="AN529" s="1">
        <v>0</v>
      </c>
      <c r="AO529" s="1">
        <v>0</v>
      </c>
      <c r="AU529" s="1">
        <v>20</v>
      </c>
      <c r="AV529" s="1">
        <v>30</v>
      </c>
      <c r="AW529" s="142" t="str">
        <f t="shared" si="16"/>
        <v/>
      </c>
      <c r="AX529" s="142" t="str">
        <f t="shared" si="17"/>
        <v/>
      </c>
    </row>
    <row r="530" spans="3:50">
      <c r="C530" s="1" t="s">
        <v>1132</v>
      </c>
      <c r="D530" s="1" t="s">
        <v>1136</v>
      </c>
      <c r="E530" s="1">
        <v>500</v>
      </c>
      <c r="F530" s="1">
        <v>11705</v>
      </c>
      <c r="G530" s="1">
        <v>11705</v>
      </c>
      <c r="H530" s="1">
        <v>15000</v>
      </c>
      <c r="I530" s="53">
        <v>175575</v>
      </c>
      <c r="J530" s="1">
        <v>100</v>
      </c>
      <c r="K530" s="1">
        <v>0</v>
      </c>
      <c r="L530" s="53">
        <v>175575</v>
      </c>
      <c r="M530" s="53">
        <v>0</v>
      </c>
      <c r="N530" s="53">
        <v>0</v>
      </c>
      <c r="O530" s="53">
        <v>0</v>
      </c>
      <c r="P530" s="53">
        <v>0</v>
      </c>
      <c r="V530" s="53">
        <v>0</v>
      </c>
      <c r="W530" s="53">
        <v>20</v>
      </c>
      <c r="X530" s="53">
        <v>30</v>
      </c>
      <c r="Y530" s="53">
        <v>30</v>
      </c>
      <c r="Z530" s="53">
        <v>20</v>
      </c>
      <c r="AA530" s="53">
        <v>0</v>
      </c>
      <c r="AB530" s="53">
        <v>0</v>
      </c>
      <c r="AC530" s="54">
        <v>0</v>
      </c>
      <c r="AD530" s="54">
        <v>0</v>
      </c>
      <c r="AI530" s="54">
        <v>20</v>
      </c>
      <c r="AJ530" s="54">
        <v>30</v>
      </c>
      <c r="AK530" s="1">
        <v>30</v>
      </c>
      <c r="AL530" s="1">
        <v>20</v>
      </c>
      <c r="AM530" s="1">
        <v>0</v>
      </c>
      <c r="AN530" s="1">
        <v>0</v>
      </c>
      <c r="AO530" s="1">
        <v>0</v>
      </c>
      <c r="AU530" s="1">
        <v>20</v>
      </c>
      <c r="AV530" s="1">
        <v>30</v>
      </c>
      <c r="AW530" s="142" t="str">
        <f t="shared" si="16"/>
        <v/>
      </c>
      <c r="AX530" s="142" t="str">
        <f t="shared" si="17"/>
        <v/>
      </c>
    </row>
    <row r="531" spans="3:50">
      <c r="C531" s="1" t="s">
        <v>1132</v>
      </c>
      <c r="D531" s="1" t="s">
        <v>1133</v>
      </c>
      <c r="E531" s="1">
        <v>48</v>
      </c>
      <c r="F531" s="1">
        <v>706</v>
      </c>
      <c r="G531" s="1">
        <v>706</v>
      </c>
      <c r="H531" s="1">
        <v>15000</v>
      </c>
      <c r="I531" s="53">
        <v>10590</v>
      </c>
      <c r="J531" s="1">
        <v>100</v>
      </c>
      <c r="K531" s="1">
        <v>0</v>
      </c>
      <c r="L531" s="53">
        <v>10590</v>
      </c>
      <c r="M531" s="53">
        <v>0</v>
      </c>
      <c r="N531" s="53">
        <v>0</v>
      </c>
      <c r="O531" s="53">
        <v>0</v>
      </c>
      <c r="P531" s="53">
        <v>0</v>
      </c>
      <c r="V531" s="53">
        <v>0</v>
      </c>
      <c r="W531" s="53">
        <v>20</v>
      </c>
      <c r="X531" s="53">
        <v>30</v>
      </c>
      <c r="Y531" s="53">
        <v>30</v>
      </c>
      <c r="Z531" s="53">
        <v>20</v>
      </c>
      <c r="AA531" s="53">
        <v>0</v>
      </c>
      <c r="AB531" s="53">
        <v>0</v>
      </c>
      <c r="AC531" s="54">
        <v>0</v>
      </c>
      <c r="AD531" s="54">
        <v>0</v>
      </c>
      <c r="AI531" s="54">
        <v>20</v>
      </c>
      <c r="AJ531" s="54">
        <v>30</v>
      </c>
      <c r="AK531" s="1">
        <v>30</v>
      </c>
      <c r="AL531" s="1">
        <v>20</v>
      </c>
      <c r="AM531" s="1">
        <v>0</v>
      </c>
      <c r="AN531" s="1">
        <v>0</v>
      </c>
      <c r="AO531" s="1">
        <v>0</v>
      </c>
      <c r="AU531" s="1">
        <v>20</v>
      </c>
      <c r="AV531" s="1">
        <v>30</v>
      </c>
      <c r="AW531" s="142" t="str">
        <f t="shared" si="16"/>
        <v/>
      </c>
      <c r="AX531" s="142" t="str">
        <f t="shared" si="17"/>
        <v/>
      </c>
    </row>
    <row r="532" spans="3:50">
      <c r="C532" s="1" t="s">
        <v>1132</v>
      </c>
      <c r="D532" s="1" t="s">
        <v>1134</v>
      </c>
      <c r="E532" s="1">
        <v>383</v>
      </c>
      <c r="F532" s="1">
        <v>9787</v>
      </c>
      <c r="G532" s="1">
        <v>9787</v>
      </c>
      <c r="H532" s="1">
        <v>15000</v>
      </c>
      <c r="I532" s="53">
        <v>146805</v>
      </c>
      <c r="J532" s="1">
        <v>60</v>
      </c>
      <c r="K532" s="1">
        <v>40</v>
      </c>
      <c r="L532" s="53">
        <v>146805</v>
      </c>
      <c r="M532" s="53">
        <v>0</v>
      </c>
      <c r="N532" s="53">
        <v>0</v>
      </c>
      <c r="O532" s="53">
        <v>0</v>
      </c>
      <c r="P532" s="53">
        <v>0</v>
      </c>
      <c r="V532" s="53">
        <v>0</v>
      </c>
      <c r="W532" s="53">
        <v>20</v>
      </c>
      <c r="X532" s="53">
        <v>30</v>
      </c>
      <c r="Y532" s="53">
        <v>30</v>
      </c>
      <c r="Z532" s="53">
        <v>20</v>
      </c>
      <c r="AA532" s="53">
        <v>0</v>
      </c>
      <c r="AB532" s="53">
        <v>0</v>
      </c>
      <c r="AC532" s="54">
        <v>0</v>
      </c>
      <c r="AD532" s="54">
        <v>0</v>
      </c>
      <c r="AI532" s="54">
        <v>20</v>
      </c>
      <c r="AJ532" s="54">
        <v>30</v>
      </c>
      <c r="AK532" s="1">
        <v>30</v>
      </c>
      <c r="AL532" s="1">
        <v>20</v>
      </c>
      <c r="AM532" s="1">
        <v>0</v>
      </c>
      <c r="AN532" s="1">
        <v>0</v>
      </c>
      <c r="AO532" s="1">
        <v>0</v>
      </c>
      <c r="AU532" s="1">
        <v>20</v>
      </c>
      <c r="AV532" s="1">
        <v>30</v>
      </c>
      <c r="AW532" s="142" t="str">
        <f t="shared" si="16"/>
        <v/>
      </c>
      <c r="AX532" s="142" t="str">
        <f t="shared" si="17"/>
        <v/>
      </c>
    </row>
    <row r="533" spans="3:50">
      <c r="C533" s="1" t="s">
        <v>1137</v>
      </c>
      <c r="E533" s="1">
        <v>6</v>
      </c>
      <c r="F533" s="1">
        <v>57</v>
      </c>
      <c r="G533" s="1">
        <v>57</v>
      </c>
      <c r="H533" s="1">
        <v>4000</v>
      </c>
      <c r="I533" s="53">
        <v>228</v>
      </c>
      <c r="J533" s="1">
        <v>100</v>
      </c>
      <c r="K533" s="1">
        <v>0</v>
      </c>
      <c r="L533" s="53">
        <v>228</v>
      </c>
      <c r="M533" s="53">
        <v>0</v>
      </c>
      <c r="N533" s="53">
        <v>0</v>
      </c>
      <c r="O533" s="53">
        <v>0</v>
      </c>
      <c r="P533" s="53">
        <v>0</v>
      </c>
      <c r="Q533" s="53" t="s">
        <v>1032</v>
      </c>
      <c r="R533" s="53" t="s">
        <v>1032</v>
      </c>
      <c r="S533" s="53" t="s">
        <v>1032</v>
      </c>
      <c r="T533" s="53" t="s">
        <v>1032</v>
      </c>
      <c r="U533" s="53" t="s">
        <v>1032</v>
      </c>
      <c r="V533" s="53">
        <v>0</v>
      </c>
      <c r="W533" s="53">
        <v>0</v>
      </c>
      <c r="X533" s="53">
        <v>0</v>
      </c>
      <c r="Y533" s="53">
        <v>0</v>
      </c>
      <c r="Z533" s="53">
        <v>100</v>
      </c>
      <c r="AA533" s="53">
        <v>0</v>
      </c>
      <c r="AB533" s="53">
        <v>0</v>
      </c>
      <c r="AC533" s="54">
        <v>0</v>
      </c>
      <c r="AD533" s="54">
        <v>0</v>
      </c>
      <c r="AE533" s="54" t="s">
        <v>1032</v>
      </c>
      <c r="AF533" s="54" t="s">
        <v>1032</v>
      </c>
      <c r="AG533" s="54" t="s">
        <v>1032</v>
      </c>
      <c r="AH533" s="54" t="s">
        <v>1032</v>
      </c>
      <c r="AI533" s="54">
        <v>0</v>
      </c>
      <c r="AJ533" s="54">
        <v>0</v>
      </c>
      <c r="AK533" s="1">
        <v>0</v>
      </c>
      <c r="AL533" s="1">
        <v>100</v>
      </c>
      <c r="AM533" s="1">
        <v>0</v>
      </c>
      <c r="AN533" s="1">
        <v>0</v>
      </c>
      <c r="AO533" s="1">
        <v>0</v>
      </c>
      <c r="AP533" s="1" t="s">
        <v>1032</v>
      </c>
      <c r="AQ533" s="1" t="s">
        <v>1032</v>
      </c>
      <c r="AR533" s="1" t="s">
        <v>1032</v>
      </c>
      <c r="AS533" s="1" t="s">
        <v>1032</v>
      </c>
      <c r="AT533" s="1" t="s">
        <v>1032</v>
      </c>
      <c r="AU533" s="1">
        <v>0</v>
      </c>
      <c r="AV533" s="1">
        <v>0</v>
      </c>
      <c r="AW533" s="142" t="str">
        <f t="shared" si="16"/>
        <v/>
      </c>
      <c r="AX533" s="142" t="str">
        <f t="shared" si="17"/>
        <v/>
      </c>
    </row>
    <row r="534" spans="3:50">
      <c r="C534" s="1" t="s">
        <v>1138</v>
      </c>
      <c r="D534" s="1" t="s">
        <v>1139</v>
      </c>
      <c r="E534" s="1">
        <v>1</v>
      </c>
      <c r="F534" s="1">
        <v>7</v>
      </c>
      <c r="G534" s="1">
        <v>7</v>
      </c>
      <c r="H534" s="1">
        <v>4000</v>
      </c>
      <c r="I534" s="53">
        <v>28</v>
      </c>
      <c r="J534" s="1">
        <v>100</v>
      </c>
      <c r="K534" s="1">
        <v>0</v>
      </c>
      <c r="L534" s="53">
        <v>28</v>
      </c>
      <c r="M534" s="53">
        <v>0</v>
      </c>
      <c r="N534" s="53">
        <v>0</v>
      </c>
      <c r="O534" s="53">
        <v>0</v>
      </c>
      <c r="P534" s="53">
        <v>0</v>
      </c>
      <c r="V534" s="53">
        <v>0</v>
      </c>
      <c r="W534" s="53">
        <v>0</v>
      </c>
      <c r="X534" s="53">
        <v>0</v>
      </c>
      <c r="Y534" s="53">
        <v>0</v>
      </c>
      <c r="Z534" s="53">
        <v>100</v>
      </c>
      <c r="AA534" s="53">
        <v>0</v>
      </c>
      <c r="AB534" s="53">
        <v>0</v>
      </c>
      <c r="AC534" s="54">
        <v>0</v>
      </c>
      <c r="AD534" s="54">
        <v>0</v>
      </c>
      <c r="AI534" s="54">
        <v>0</v>
      </c>
      <c r="AJ534" s="54">
        <v>0</v>
      </c>
      <c r="AK534" s="1">
        <v>0</v>
      </c>
      <c r="AL534" s="1">
        <v>100</v>
      </c>
      <c r="AM534" s="1">
        <v>0</v>
      </c>
      <c r="AN534" s="1">
        <v>0</v>
      </c>
      <c r="AO534" s="1">
        <v>0</v>
      </c>
      <c r="AU534" s="1">
        <v>0</v>
      </c>
      <c r="AV534" s="1">
        <v>0</v>
      </c>
      <c r="AW534" s="142" t="str">
        <f t="shared" si="16"/>
        <v/>
      </c>
      <c r="AX534" s="142" t="str">
        <f t="shared" si="17"/>
        <v/>
      </c>
    </row>
    <row r="535" spans="3:50">
      <c r="C535" s="1" t="s">
        <v>1138</v>
      </c>
      <c r="D535" s="1" t="s">
        <v>1138</v>
      </c>
      <c r="E535" s="1">
        <v>0</v>
      </c>
      <c r="F535" s="1">
        <v>0</v>
      </c>
      <c r="G535" s="1">
        <v>0</v>
      </c>
      <c r="H535" s="1">
        <v>0</v>
      </c>
      <c r="I535" s="53">
        <v>0</v>
      </c>
      <c r="J535" s="1">
        <v>100</v>
      </c>
      <c r="K535" s="1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V535" s="53">
        <v>0</v>
      </c>
      <c r="W535" s="53">
        <v>0</v>
      </c>
      <c r="X535" s="53">
        <v>0</v>
      </c>
      <c r="Y535" s="53">
        <v>0</v>
      </c>
      <c r="AA535" s="53">
        <v>0</v>
      </c>
      <c r="AB535" s="53">
        <v>0</v>
      </c>
      <c r="AC535" s="54">
        <v>0</v>
      </c>
      <c r="AD535" s="54">
        <v>0</v>
      </c>
      <c r="AI535" s="54">
        <v>0</v>
      </c>
      <c r="AJ535" s="54">
        <v>0</v>
      </c>
      <c r="AK535" s="1">
        <v>0</v>
      </c>
      <c r="AM535" s="1">
        <v>0</v>
      </c>
      <c r="AN535" s="1">
        <v>0</v>
      </c>
      <c r="AO535" s="1">
        <v>0</v>
      </c>
      <c r="AU535" s="1">
        <v>0</v>
      </c>
      <c r="AV535" s="1">
        <v>0</v>
      </c>
      <c r="AW535" s="142" t="str">
        <f t="shared" si="16"/>
        <v/>
      </c>
      <c r="AX535" s="142" t="str">
        <f t="shared" si="17"/>
        <v/>
      </c>
    </row>
    <row r="536" spans="3:50">
      <c r="C536" s="1" t="s">
        <v>1138</v>
      </c>
      <c r="D536" s="1" t="s">
        <v>1140</v>
      </c>
      <c r="E536" s="1">
        <v>3</v>
      </c>
      <c r="F536" s="1">
        <v>22</v>
      </c>
      <c r="G536" s="1">
        <v>22</v>
      </c>
      <c r="H536" s="1">
        <v>4000</v>
      </c>
      <c r="I536" s="53">
        <v>88</v>
      </c>
      <c r="J536" s="1">
        <v>100</v>
      </c>
      <c r="K536" s="1">
        <v>0</v>
      </c>
      <c r="L536" s="53">
        <v>88</v>
      </c>
      <c r="M536" s="53">
        <v>0</v>
      </c>
      <c r="N536" s="53">
        <v>0</v>
      </c>
      <c r="O536" s="53">
        <v>0</v>
      </c>
      <c r="P536" s="53">
        <v>0</v>
      </c>
      <c r="V536" s="53">
        <v>0</v>
      </c>
      <c r="W536" s="53">
        <v>0</v>
      </c>
      <c r="X536" s="53">
        <v>0</v>
      </c>
      <c r="Y536" s="53">
        <v>0</v>
      </c>
      <c r="Z536" s="53">
        <v>100</v>
      </c>
      <c r="AA536" s="53">
        <v>0</v>
      </c>
      <c r="AB536" s="53">
        <v>0</v>
      </c>
      <c r="AC536" s="54">
        <v>0</v>
      </c>
      <c r="AD536" s="54">
        <v>0</v>
      </c>
      <c r="AI536" s="54">
        <v>0</v>
      </c>
      <c r="AJ536" s="54">
        <v>0</v>
      </c>
      <c r="AK536" s="1">
        <v>0</v>
      </c>
      <c r="AL536" s="1">
        <v>100</v>
      </c>
      <c r="AM536" s="1">
        <v>0</v>
      </c>
      <c r="AN536" s="1">
        <v>0</v>
      </c>
      <c r="AO536" s="1">
        <v>0</v>
      </c>
      <c r="AU536" s="1">
        <v>0</v>
      </c>
      <c r="AV536" s="1">
        <v>0</v>
      </c>
      <c r="AW536" s="142" t="str">
        <f t="shared" si="16"/>
        <v/>
      </c>
      <c r="AX536" s="142" t="str">
        <f t="shared" si="17"/>
        <v/>
      </c>
    </row>
    <row r="537" spans="3:50">
      <c r="C537" s="1" t="s">
        <v>1138</v>
      </c>
      <c r="D537" s="1" t="s">
        <v>1141</v>
      </c>
      <c r="E537" s="1">
        <v>0</v>
      </c>
      <c r="F537" s="1">
        <v>0</v>
      </c>
      <c r="G537" s="1">
        <v>0</v>
      </c>
      <c r="H537" s="1">
        <v>0</v>
      </c>
      <c r="I537" s="53">
        <v>0</v>
      </c>
      <c r="J537" s="1">
        <v>100</v>
      </c>
      <c r="K537" s="1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V537" s="53">
        <v>0</v>
      </c>
      <c r="W537" s="53">
        <v>0</v>
      </c>
      <c r="X537" s="53">
        <v>0</v>
      </c>
      <c r="Y537" s="53">
        <v>0</v>
      </c>
      <c r="AA537" s="53">
        <v>0</v>
      </c>
      <c r="AB537" s="53">
        <v>0</v>
      </c>
      <c r="AC537" s="54">
        <v>0</v>
      </c>
      <c r="AD537" s="54">
        <v>0</v>
      </c>
      <c r="AI537" s="54">
        <v>0</v>
      </c>
      <c r="AJ537" s="54">
        <v>0</v>
      </c>
      <c r="AK537" s="1">
        <v>0</v>
      </c>
      <c r="AM537" s="1">
        <v>0</v>
      </c>
      <c r="AN537" s="1">
        <v>0</v>
      </c>
      <c r="AO537" s="1">
        <v>0</v>
      </c>
      <c r="AU537" s="1">
        <v>0</v>
      </c>
      <c r="AV537" s="1">
        <v>0</v>
      </c>
      <c r="AW537" s="142" t="str">
        <f t="shared" si="16"/>
        <v/>
      </c>
      <c r="AX537" s="142" t="str">
        <f t="shared" si="17"/>
        <v/>
      </c>
    </row>
    <row r="538" spans="3:50">
      <c r="C538" s="1" t="s">
        <v>1138</v>
      </c>
      <c r="D538" s="1" t="s">
        <v>1142</v>
      </c>
      <c r="E538" s="1">
        <v>2</v>
      </c>
      <c r="F538" s="1">
        <v>28</v>
      </c>
      <c r="G538" s="1">
        <v>28</v>
      </c>
      <c r="H538" s="1">
        <v>4000</v>
      </c>
      <c r="I538" s="53">
        <v>112</v>
      </c>
      <c r="J538" s="1">
        <v>100</v>
      </c>
      <c r="K538" s="1">
        <v>0</v>
      </c>
      <c r="L538" s="53">
        <v>112</v>
      </c>
      <c r="M538" s="53">
        <v>0</v>
      </c>
      <c r="N538" s="53">
        <v>0</v>
      </c>
      <c r="O538" s="53">
        <v>0</v>
      </c>
      <c r="P538" s="53">
        <v>0</v>
      </c>
      <c r="V538" s="53">
        <v>0</v>
      </c>
      <c r="W538" s="53">
        <v>0</v>
      </c>
      <c r="X538" s="53">
        <v>0</v>
      </c>
      <c r="Y538" s="53">
        <v>0</v>
      </c>
      <c r="Z538" s="53">
        <v>100</v>
      </c>
      <c r="AA538" s="53">
        <v>0</v>
      </c>
      <c r="AB538" s="53">
        <v>0</v>
      </c>
      <c r="AC538" s="54">
        <v>0</v>
      </c>
      <c r="AD538" s="54">
        <v>0</v>
      </c>
      <c r="AI538" s="54">
        <v>0</v>
      </c>
      <c r="AJ538" s="54">
        <v>0</v>
      </c>
      <c r="AK538" s="1">
        <v>0</v>
      </c>
      <c r="AL538" s="1">
        <v>100</v>
      </c>
      <c r="AM538" s="1">
        <v>0</v>
      </c>
      <c r="AN538" s="1">
        <v>0</v>
      </c>
      <c r="AO538" s="1">
        <v>0</v>
      </c>
      <c r="AU538" s="1">
        <v>0</v>
      </c>
      <c r="AV538" s="1">
        <v>0</v>
      </c>
      <c r="AW538" s="142" t="str">
        <f t="shared" si="16"/>
        <v/>
      </c>
      <c r="AX538" s="142" t="str">
        <f t="shared" si="17"/>
        <v/>
      </c>
    </row>
    <row r="539" spans="3:50">
      <c r="C539" s="1" t="s">
        <v>1143</v>
      </c>
      <c r="E539" s="1">
        <v>270</v>
      </c>
      <c r="F539" s="1">
        <v>4800</v>
      </c>
      <c r="G539" s="1">
        <v>4222</v>
      </c>
      <c r="H539" s="1">
        <v>8796</v>
      </c>
      <c r="I539" s="53">
        <v>42220</v>
      </c>
      <c r="J539" s="1">
        <v>80</v>
      </c>
      <c r="K539" s="1">
        <v>20</v>
      </c>
      <c r="L539" s="53">
        <v>48000</v>
      </c>
      <c r="M539" s="53">
        <v>0</v>
      </c>
      <c r="N539" s="53">
        <v>0</v>
      </c>
      <c r="O539" s="53">
        <v>0</v>
      </c>
      <c r="P539" s="53">
        <v>0</v>
      </c>
      <c r="Q539" s="53" t="s">
        <v>1032</v>
      </c>
      <c r="R539" s="53" t="s">
        <v>1032</v>
      </c>
      <c r="S539" s="53" t="s">
        <v>1032</v>
      </c>
      <c r="T539" s="53" t="s">
        <v>1032</v>
      </c>
      <c r="U539" s="53" t="s">
        <v>1032</v>
      </c>
      <c r="V539" s="53">
        <v>0</v>
      </c>
      <c r="W539" s="53">
        <v>0</v>
      </c>
      <c r="X539" s="53">
        <v>0</v>
      </c>
      <c r="Y539" s="53">
        <v>0</v>
      </c>
      <c r="Z539" s="53">
        <v>0</v>
      </c>
      <c r="AA539" s="53">
        <v>30</v>
      </c>
      <c r="AB539" s="53">
        <v>50</v>
      </c>
      <c r="AC539" s="54">
        <v>20</v>
      </c>
      <c r="AD539" s="54">
        <v>0</v>
      </c>
      <c r="AE539" s="54" t="s">
        <v>1032</v>
      </c>
      <c r="AF539" s="54" t="s">
        <v>1032</v>
      </c>
      <c r="AG539" s="54" t="s">
        <v>1032</v>
      </c>
      <c r="AH539" s="54" t="s">
        <v>1032</v>
      </c>
      <c r="AI539" s="54">
        <v>0</v>
      </c>
      <c r="AJ539" s="54">
        <v>0</v>
      </c>
      <c r="AK539" s="1">
        <v>0</v>
      </c>
      <c r="AL539" s="1">
        <v>0</v>
      </c>
      <c r="AM539" s="1">
        <v>30</v>
      </c>
      <c r="AN539" s="1">
        <v>50</v>
      </c>
      <c r="AO539" s="1">
        <v>20</v>
      </c>
      <c r="AP539" s="1" t="s">
        <v>1032</v>
      </c>
      <c r="AQ539" s="1" t="s">
        <v>1032</v>
      </c>
      <c r="AR539" s="1" t="s">
        <v>1032</v>
      </c>
      <c r="AS539" s="1" t="s">
        <v>1032</v>
      </c>
      <c r="AT539" s="1" t="s">
        <v>1032</v>
      </c>
      <c r="AU539" s="1">
        <v>0</v>
      </c>
      <c r="AV539" s="1">
        <v>0</v>
      </c>
      <c r="AW539" s="142" t="str">
        <f t="shared" si="16"/>
        <v/>
      </c>
      <c r="AX539" s="142" t="str">
        <f t="shared" si="17"/>
        <v/>
      </c>
    </row>
    <row r="540" spans="3:50">
      <c r="C540" s="1" t="s">
        <v>1144</v>
      </c>
      <c r="D540" s="1" t="s">
        <v>1145</v>
      </c>
      <c r="E540" s="1">
        <v>0</v>
      </c>
      <c r="F540" s="1">
        <v>0</v>
      </c>
      <c r="G540" s="1">
        <v>0</v>
      </c>
      <c r="H540" s="1">
        <v>0</v>
      </c>
      <c r="I540" s="53">
        <v>0</v>
      </c>
      <c r="J540" s="1">
        <v>0</v>
      </c>
      <c r="K540" s="1">
        <v>0</v>
      </c>
      <c r="L540" s="53">
        <v>0</v>
      </c>
      <c r="M540" s="53">
        <v>0</v>
      </c>
      <c r="N540" s="53">
        <v>0</v>
      </c>
      <c r="O540" s="53">
        <v>0</v>
      </c>
      <c r="P540" s="53">
        <v>0</v>
      </c>
      <c r="V540" s="53">
        <v>0</v>
      </c>
      <c r="W540" s="53">
        <v>0</v>
      </c>
      <c r="X540" s="53">
        <v>0</v>
      </c>
      <c r="Y540" s="53">
        <v>0</v>
      </c>
      <c r="Z540" s="53">
        <v>0</v>
      </c>
      <c r="AD540" s="54">
        <v>0</v>
      </c>
      <c r="AI540" s="54">
        <v>0</v>
      </c>
      <c r="AJ540" s="54">
        <v>0</v>
      </c>
      <c r="AK540" s="1">
        <v>0</v>
      </c>
      <c r="AL540" s="1">
        <v>0</v>
      </c>
      <c r="AU540" s="1">
        <v>0</v>
      </c>
      <c r="AV540" s="1">
        <v>0</v>
      </c>
      <c r="AW540" s="142" t="str">
        <f t="shared" si="16"/>
        <v/>
      </c>
      <c r="AX540" s="142" t="str">
        <f t="shared" si="17"/>
        <v/>
      </c>
    </row>
    <row r="541" spans="3:50">
      <c r="C541" s="1" t="s">
        <v>1144</v>
      </c>
      <c r="D541" s="1" t="s">
        <v>1146</v>
      </c>
      <c r="E541" s="1">
        <v>2</v>
      </c>
      <c r="F541" s="1">
        <v>16</v>
      </c>
      <c r="G541" s="1">
        <v>4</v>
      </c>
      <c r="H541" s="1">
        <v>10000</v>
      </c>
      <c r="I541" s="53">
        <v>40</v>
      </c>
      <c r="J541" s="1">
        <v>100</v>
      </c>
      <c r="K541" s="1">
        <v>0</v>
      </c>
      <c r="L541" s="53">
        <v>160</v>
      </c>
      <c r="M541" s="53">
        <v>0</v>
      </c>
      <c r="N541" s="53">
        <v>0</v>
      </c>
      <c r="O541" s="53">
        <v>0</v>
      </c>
      <c r="P541" s="53">
        <v>0</v>
      </c>
      <c r="V541" s="53">
        <v>0</v>
      </c>
      <c r="W541" s="53">
        <v>0</v>
      </c>
      <c r="X541" s="53">
        <v>0</v>
      </c>
      <c r="Y541" s="53">
        <v>0</v>
      </c>
      <c r="Z541" s="53">
        <v>0</v>
      </c>
      <c r="AA541" s="53">
        <v>30</v>
      </c>
      <c r="AB541" s="53">
        <v>50</v>
      </c>
      <c r="AC541" s="54">
        <v>20</v>
      </c>
      <c r="AD541" s="54">
        <v>0</v>
      </c>
      <c r="AI541" s="54">
        <v>0</v>
      </c>
      <c r="AJ541" s="54">
        <v>0</v>
      </c>
      <c r="AK541" s="1">
        <v>0</v>
      </c>
      <c r="AL541" s="1">
        <v>0</v>
      </c>
      <c r="AM541" s="1">
        <v>30</v>
      </c>
      <c r="AN541" s="1">
        <v>50</v>
      </c>
      <c r="AO541" s="1">
        <v>20</v>
      </c>
      <c r="AU541" s="1">
        <v>0</v>
      </c>
      <c r="AV541" s="1">
        <v>0</v>
      </c>
      <c r="AW541" s="142" t="str">
        <f t="shared" si="16"/>
        <v/>
      </c>
      <c r="AX541" s="142" t="str">
        <f t="shared" si="17"/>
        <v/>
      </c>
    </row>
    <row r="542" spans="3:50">
      <c r="C542" s="1" t="s">
        <v>1144</v>
      </c>
      <c r="D542" s="1" t="s">
        <v>1147</v>
      </c>
      <c r="E542" s="1">
        <v>3</v>
      </c>
      <c r="F542" s="1">
        <v>36</v>
      </c>
      <c r="G542" s="1">
        <v>31</v>
      </c>
      <c r="H542" s="1">
        <v>10000</v>
      </c>
      <c r="I542" s="53">
        <v>310</v>
      </c>
      <c r="J542" s="1">
        <v>100</v>
      </c>
      <c r="K542" s="1">
        <v>0</v>
      </c>
      <c r="L542" s="53">
        <v>360</v>
      </c>
      <c r="M542" s="53">
        <v>0</v>
      </c>
      <c r="N542" s="53">
        <v>0</v>
      </c>
      <c r="O542" s="53">
        <v>0</v>
      </c>
      <c r="P542" s="53">
        <v>0</v>
      </c>
      <c r="V542" s="53">
        <v>0</v>
      </c>
      <c r="W542" s="53">
        <v>0</v>
      </c>
      <c r="X542" s="53">
        <v>0</v>
      </c>
      <c r="Y542" s="53">
        <v>0</v>
      </c>
      <c r="Z542" s="53">
        <v>0</v>
      </c>
      <c r="AA542" s="53">
        <v>30</v>
      </c>
      <c r="AB542" s="53">
        <v>50</v>
      </c>
      <c r="AC542" s="54">
        <v>20</v>
      </c>
      <c r="AD542" s="54">
        <v>0</v>
      </c>
      <c r="AI542" s="54">
        <v>0</v>
      </c>
      <c r="AJ542" s="54">
        <v>0</v>
      </c>
      <c r="AK542" s="1">
        <v>0</v>
      </c>
      <c r="AL542" s="1">
        <v>0</v>
      </c>
      <c r="AM542" s="1">
        <v>30</v>
      </c>
      <c r="AN542" s="1">
        <v>50</v>
      </c>
      <c r="AO542" s="1">
        <v>20</v>
      </c>
      <c r="AU542" s="1">
        <v>0</v>
      </c>
      <c r="AV542" s="1">
        <v>0</v>
      </c>
      <c r="AW542" s="142" t="str">
        <f t="shared" si="16"/>
        <v/>
      </c>
      <c r="AX542" s="142" t="str">
        <f t="shared" si="17"/>
        <v/>
      </c>
    </row>
    <row r="543" spans="3:50">
      <c r="C543" s="1" t="s">
        <v>1144</v>
      </c>
      <c r="D543" s="1" t="s">
        <v>1148</v>
      </c>
      <c r="E543" s="1">
        <v>41</v>
      </c>
      <c r="F543" s="1">
        <v>594</v>
      </c>
      <c r="G543" s="1">
        <v>594</v>
      </c>
      <c r="H543" s="1">
        <v>10000</v>
      </c>
      <c r="I543" s="53">
        <v>5940</v>
      </c>
      <c r="J543" s="1">
        <v>100</v>
      </c>
      <c r="K543" s="1">
        <v>0</v>
      </c>
      <c r="L543" s="53">
        <v>5940</v>
      </c>
      <c r="M543" s="53">
        <v>0</v>
      </c>
      <c r="N543" s="53">
        <v>0</v>
      </c>
      <c r="O543" s="53">
        <v>0</v>
      </c>
      <c r="P543" s="53">
        <v>0</v>
      </c>
      <c r="V543" s="53">
        <v>0</v>
      </c>
      <c r="W543" s="53">
        <v>0</v>
      </c>
      <c r="X543" s="53">
        <v>0</v>
      </c>
      <c r="Y543" s="53">
        <v>0</v>
      </c>
      <c r="Z543" s="53">
        <v>0</v>
      </c>
      <c r="AA543" s="53">
        <v>30</v>
      </c>
      <c r="AB543" s="53">
        <v>50</v>
      </c>
      <c r="AC543" s="54">
        <v>20</v>
      </c>
      <c r="AD543" s="54">
        <v>0</v>
      </c>
      <c r="AI543" s="54">
        <v>0</v>
      </c>
      <c r="AJ543" s="54">
        <v>0</v>
      </c>
      <c r="AK543" s="1">
        <v>0</v>
      </c>
      <c r="AL543" s="1">
        <v>0</v>
      </c>
      <c r="AM543" s="1">
        <v>30</v>
      </c>
      <c r="AN543" s="1">
        <v>50</v>
      </c>
      <c r="AO543" s="1">
        <v>20</v>
      </c>
      <c r="AU543" s="1">
        <v>0</v>
      </c>
      <c r="AV543" s="1">
        <v>0</v>
      </c>
      <c r="AW543" s="142" t="str">
        <f t="shared" si="16"/>
        <v/>
      </c>
      <c r="AX543" s="142" t="str">
        <f t="shared" si="17"/>
        <v/>
      </c>
    </row>
    <row r="544" spans="3:50">
      <c r="C544" s="1" t="s">
        <v>1144</v>
      </c>
      <c r="D544" s="1" t="s">
        <v>1144</v>
      </c>
      <c r="E544" s="1">
        <v>12</v>
      </c>
      <c r="F544" s="1">
        <v>193</v>
      </c>
      <c r="G544" s="1">
        <v>186</v>
      </c>
      <c r="H544" s="1">
        <v>10000</v>
      </c>
      <c r="I544" s="53">
        <v>1860</v>
      </c>
      <c r="J544" s="1">
        <v>100</v>
      </c>
      <c r="K544" s="1">
        <v>0</v>
      </c>
      <c r="L544" s="53">
        <v>1930</v>
      </c>
      <c r="M544" s="53">
        <v>0</v>
      </c>
      <c r="N544" s="53">
        <v>0</v>
      </c>
      <c r="O544" s="53">
        <v>0</v>
      </c>
      <c r="P544" s="53">
        <v>0</v>
      </c>
      <c r="V544" s="53">
        <v>0</v>
      </c>
      <c r="W544" s="53">
        <v>0</v>
      </c>
      <c r="X544" s="53">
        <v>0</v>
      </c>
      <c r="Y544" s="53">
        <v>0</v>
      </c>
      <c r="Z544" s="53">
        <v>0</v>
      </c>
      <c r="AA544" s="53">
        <v>30</v>
      </c>
      <c r="AB544" s="53">
        <v>50</v>
      </c>
      <c r="AC544" s="54">
        <v>20</v>
      </c>
      <c r="AD544" s="54">
        <v>0</v>
      </c>
      <c r="AI544" s="54">
        <v>0</v>
      </c>
      <c r="AJ544" s="54">
        <v>0</v>
      </c>
      <c r="AK544" s="1">
        <v>0</v>
      </c>
      <c r="AL544" s="1">
        <v>0</v>
      </c>
      <c r="AM544" s="1">
        <v>30</v>
      </c>
      <c r="AN544" s="1">
        <v>50</v>
      </c>
      <c r="AO544" s="1">
        <v>20</v>
      </c>
      <c r="AU544" s="1">
        <v>0</v>
      </c>
      <c r="AV544" s="1">
        <v>0</v>
      </c>
      <c r="AW544" s="142" t="str">
        <f t="shared" si="16"/>
        <v/>
      </c>
      <c r="AX544" s="142" t="str">
        <f t="shared" si="17"/>
        <v/>
      </c>
    </row>
    <row r="545" spans="3:50">
      <c r="C545" s="1" t="s">
        <v>1144</v>
      </c>
      <c r="D545" s="1" t="s">
        <v>1149</v>
      </c>
      <c r="E545" s="1">
        <v>45</v>
      </c>
      <c r="F545" s="1">
        <v>679</v>
      </c>
      <c r="G545" s="1">
        <v>328</v>
      </c>
      <c r="H545" s="1">
        <v>10000</v>
      </c>
      <c r="I545" s="53">
        <v>3280</v>
      </c>
      <c r="J545" s="1">
        <v>100</v>
      </c>
      <c r="K545" s="1">
        <v>0</v>
      </c>
      <c r="L545" s="53">
        <v>6790</v>
      </c>
      <c r="M545" s="53">
        <v>0</v>
      </c>
      <c r="N545" s="53">
        <v>0</v>
      </c>
      <c r="O545" s="53">
        <v>0</v>
      </c>
      <c r="P545" s="53">
        <v>0</v>
      </c>
      <c r="V545" s="53">
        <v>0</v>
      </c>
      <c r="W545" s="53">
        <v>0</v>
      </c>
      <c r="X545" s="53">
        <v>0</v>
      </c>
      <c r="Y545" s="53">
        <v>0</v>
      </c>
      <c r="Z545" s="53">
        <v>0</v>
      </c>
      <c r="AA545" s="53">
        <v>30</v>
      </c>
      <c r="AB545" s="53">
        <v>50</v>
      </c>
      <c r="AC545" s="54">
        <v>20</v>
      </c>
      <c r="AD545" s="54">
        <v>0</v>
      </c>
      <c r="AI545" s="54">
        <v>0</v>
      </c>
      <c r="AJ545" s="54">
        <v>0</v>
      </c>
      <c r="AK545" s="1">
        <v>0</v>
      </c>
      <c r="AL545" s="1">
        <v>0</v>
      </c>
      <c r="AM545" s="1">
        <v>30</v>
      </c>
      <c r="AN545" s="1">
        <v>50</v>
      </c>
      <c r="AO545" s="1">
        <v>20</v>
      </c>
      <c r="AU545" s="1">
        <v>0</v>
      </c>
      <c r="AV545" s="1">
        <v>0</v>
      </c>
      <c r="AW545" s="142" t="str">
        <f t="shared" si="16"/>
        <v/>
      </c>
      <c r="AX545" s="142" t="str">
        <f t="shared" si="17"/>
        <v/>
      </c>
    </row>
    <row r="546" spans="3:50">
      <c r="C546" s="1" t="s">
        <v>1144</v>
      </c>
      <c r="D546" s="1" t="s">
        <v>1150</v>
      </c>
      <c r="E546" s="1">
        <v>0</v>
      </c>
      <c r="F546" s="1">
        <v>0</v>
      </c>
      <c r="G546" s="1">
        <v>0</v>
      </c>
      <c r="H546" s="1">
        <v>0</v>
      </c>
      <c r="I546" s="53">
        <v>0</v>
      </c>
      <c r="J546" s="1">
        <v>0</v>
      </c>
      <c r="K546" s="1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V546" s="53">
        <v>0</v>
      </c>
      <c r="W546" s="53">
        <v>0</v>
      </c>
      <c r="X546" s="53">
        <v>0</v>
      </c>
      <c r="Y546" s="53">
        <v>0</v>
      </c>
      <c r="Z546" s="53">
        <v>0</v>
      </c>
      <c r="AD546" s="54">
        <v>0</v>
      </c>
      <c r="AI546" s="54">
        <v>0</v>
      </c>
      <c r="AJ546" s="54">
        <v>0</v>
      </c>
      <c r="AK546" s="1">
        <v>0</v>
      </c>
      <c r="AL546" s="1">
        <v>0</v>
      </c>
      <c r="AU546" s="1">
        <v>0</v>
      </c>
      <c r="AV546" s="1">
        <v>0</v>
      </c>
      <c r="AW546" s="142" t="str">
        <f t="shared" si="16"/>
        <v/>
      </c>
      <c r="AX546" s="142" t="str">
        <f t="shared" si="17"/>
        <v/>
      </c>
    </row>
    <row r="547" spans="3:50">
      <c r="C547" s="1" t="s">
        <v>1144</v>
      </c>
      <c r="D547" s="1" t="s">
        <v>1151</v>
      </c>
      <c r="E547" s="1">
        <v>59</v>
      </c>
      <c r="F547" s="1">
        <v>1374</v>
      </c>
      <c r="G547" s="1">
        <v>1198</v>
      </c>
      <c r="H547" s="1">
        <v>10000</v>
      </c>
      <c r="I547" s="53">
        <v>11980</v>
      </c>
      <c r="J547" s="1">
        <v>100</v>
      </c>
      <c r="K547" s="1">
        <v>0</v>
      </c>
      <c r="L547" s="53">
        <v>13740</v>
      </c>
      <c r="M547" s="53">
        <v>0</v>
      </c>
      <c r="N547" s="53">
        <v>0</v>
      </c>
      <c r="O547" s="53">
        <v>0</v>
      </c>
      <c r="P547" s="53">
        <v>0</v>
      </c>
      <c r="V547" s="53">
        <v>0</v>
      </c>
      <c r="W547" s="53">
        <v>0</v>
      </c>
      <c r="X547" s="53">
        <v>0</v>
      </c>
      <c r="Y547" s="53">
        <v>0</v>
      </c>
      <c r="Z547" s="53">
        <v>0</v>
      </c>
      <c r="AA547" s="53">
        <v>30</v>
      </c>
      <c r="AB547" s="53">
        <v>50</v>
      </c>
      <c r="AC547" s="54">
        <v>20</v>
      </c>
      <c r="AD547" s="54">
        <v>0</v>
      </c>
      <c r="AI547" s="54">
        <v>0</v>
      </c>
      <c r="AJ547" s="54">
        <v>0</v>
      </c>
      <c r="AK547" s="1">
        <v>0</v>
      </c>
      <c r="AL547" s="1">
        <v>0</v>
      </c>
      <c r="AM547" s="1">
        <v>30</v>
      </c>
      <c r="AN547" s="1">
        <v>50</v>
      </c>
      <c r="AO547" s="1">
        <v>20</v>
      </c>
      <c r="AU547" s="1">
        <v>0</v>
      </c>
      <c r="AV547" s="1">
        <v>0</v>
      </c>
      <c r="AW547" s="142" t="str">
        <f t="shared" si="16"/>
        <v/>
      </c>
      <c r="AX547" s="142" t="str">
        <f t="shared" si="17"/>
        <v/>
      </c>
    </row>
    <row r="548" spans="3:50">
      <c r="C548" s="1" t="s">
        <v>1144</v>
      </c>
      <c r="D548" s="1" t="s">
        <v>1152</v>
      </c>
      <c r="E548" s="1">
        <v>107</v>
      </c>
      <c r="F548" s="1">
        <v>1897</v>
      </c>
      <c r="G548" s="1">
        <v>1870</v>
      </c>
      <c r="H548" s="1">
        <v>10000</v>
      </c>
      <c r="I548" s="53">
        <v>18700</v>
      </c>
      <c r="J548" s="1">
        <v>100</v>
      </c>
      <c r="K548" s="1">
        <v>0</v>
      </c>
      <c r="L548" s="53">
        <v>18970</v>
      </c>
      <c r="M548" s="53">
        <v>0</v>
      </c>
      <c r="N548" s="53">
        <v>0</v>
      </c>
      <c r="O548" s="53">
        <v>0</v>
      </c>
      <c r="P548" s="53">
        <v>0</v>
      </c>
      <c r="V548" s="53">
        <v>0</v>
      </c>
      <c r="W548" s="53">
        <v>0</v>
      </c>
      <c r="X548" s="53">
        <v>0</v>
      </c>
      <c r="Y548" s="53">
        <v>0</v>
      </c>
      <c r="Z548" s="53">
        <v>0</v>
      </c>
      <c r="AA548" s="53">
        <v>30</v>
      </c>
      <c r="AB548" s="53">
        <v>50</v>
      </c>
      <c r="AC548" s="54">
        <v>20</v>
      </c>
      <c r="AD548" s="54">
        <v>0</v>
      </c>
      <c r="AI548" s="54">
        <v>0</v>
      </c>
      <c r="AJ548" s="54">
        <v>0</v>
      </c>
      <c r="AK548" s="1">
        <v>0</v>
      </c>
      <c r="AL548" s="1">
        <v>0</v>
      </c>
      <c r="AM548" s="1">
        <v>30</v>
      </c>
      <c r="AN548" s="1">
        <v>50</v>
      </c>
      <c r="AO548" s="1">
        <v>20</v>
      </c>
      <c r="AU548" s="1">
        <v>0</v>
      </c>
      <c r="AV548" s="1">
        <v>0</v>
      </c>
      <c r="AW548" s="142" t="str">
        <f t="shared" si="16"/>
        <v/>
      </c>
      <c r="AX548" s="142" t="str">
        <f t="shared" si="17"/>
        <v/>
      </c>
    </row>
    <row r="549" spans="3:50">
      <c r="C549" s="1" t="s">
        <v>1144</v>
      </c>
      <c r="D549" s="1" t="s">
        <v>1153</v>
      </c>
      <c r="E549" s="1">
        <v>1</v>
      </c>
      <c r="F549" s="1">
        <v>11</v>
      </c>
      <c r="G549" s="1">
        <v>11</v>
      </c>
      <c r="H549" s="1">
        <v>10000</v>
      </c>
      <c r="I549" s="53">
        <v>110</v>
      </c>
      <c r="J549" s="1">
        <v>100</v>
      </c>
      <c r="K549" s="1">
        <v>0</v>
      </c>
      <c r="L549" s="53">
        <v>110</v>
      </c>
      <c r="M549" s="53">
        <v>0</v>
      </c>
      <c r="N549" s="53">
        <v>0</v>
      </c>
      <c r="O549" s="53">
        <v>0</v>
      </c>
      <c r="P549" s="53">
        <v>0</v>
      </c>
      <c r="V549" s="53">
        <v>0</v>
      </c>
      <c r="W549" s="53">
        <v>0</v>
      </c>
      <c r="X549" s="53">
        <v>0</v>
      </c>
      <c r="Y549" s="53">
        <v>0</v>
      </c>
      <c r="Z549" s="53">
        <v>0</v>
      </c>
      <c r="AA549" s="53">
        <v>30</v>
      </c>
      <c r="AB549" s="53">
        <v>50</v>
      </c>
      <c r="AC549" s="54">
        <v>20</v>
      </c>
      <c r="AD549" s="54">
        <v>0</v>
      </c>
      <c r="AI549" s="54">
        <v>0</v>
      </c>
      <c r="AJ549" s="54">
        <v>0</v>
      </c>
      <c r="AK549" s="1">
        <v>0</v>
      </c>
      <c r="AL549" s="1">
        <v>0</v>
      </c>
      <c r="AM549" s="1">
        <v>30</v>
      </c>
      <c r="AN549" s="1">
        <v>50</v>
      </c>
      <c r="AO549" s="1">
        <v>20</v>
      </c>
      <c r="AU549" s="1">
        <v>0</v>
      </c>
      <c r="AV549" s="1">
        <v>0</v>
      </c>
      <c r="AW549" s="142" t="str">
        <f t="shared" si="16"/>
        <v/>
      </c>
      <c r="AX549" s="142" t="str">
        <f t="shared" si="17"/>
        <v/>
      </c>
    </row>
    <row r="550" spans="3:50">
      <c r="C550" s="1" t="s">
        <v>1154</v>
      </c>
      <c r="E550" s="1">
        <v>405</v>
      </c>
      <c r="F550" s="1">
        <v>7614</v>
      </c>
      <c r="G550" s="1">
        <v>2928</v>
      </c>
      <c r="H550" s="1">
        <v>4615</v>
      </c>
      <c r="I550" s="53">
        <v>35136</v>
      </c>
      <c r="J550" s="1">
        <v>100</v>
      </c>
      <c r="K550" s="1">
        <v>0</v>
      </c>
      <c r="L550" s="53">
        <v>121824</v>
      </c>
      <c r="M550" s="53">
        <v>0</v>
      </c>
      <c r="N550" s="53">
        <v>0</v>
      </c>
      <c r="O550" s="53">
        <v>0</v>
      </c>
      <c r="P550" s="53">
        <v>0</v>
      </c>
      <c r="Q550" s="53" t="s">
        <v>1032</v>
      </c>
      <c r="R550" s="53" t="s">
        <v>1032</v>
      </c>
      <c r="S550" s="53" t="s">
        <v>1032</v>
      </c>
      <c r="T550" s="53" t="s">
        <v>1032</v>
      </c>
      <c r="U550" s="53" t="s">
        <v>1032</v>
      </c>
      <c r="V550" s="53">
        <v>0</v>
      </c>
      <c r="W550" s="53">
        <v>0</v>
      </c>
      <c r="X550" s="53">
        <v>10</v>
      </c>
      <c r="Y550" s="53">
        <v>30</v>
      </c>
      <c r="Z550" s="53">
        <v>30</v>
      </c>
      <c r="AA550" s="53">
        <v>30</v>
      </c>
      <c r="AB550" s="53">
        <v>0</v>
      </c>
      <c r="AC550" s="54">
        <v>0</v>
      </c>
      <c r="AD550" s="54">
        <v>0</v>
      </c>
      <c r="AE550" s="54" t="s">
        <v>1032</v>
      </c>
      <c r="AF550" s="54" t="s">
        <v>1032</v>
      </c>
      <c r="AG550" s="54" t="s">
        <v>1032</v>
      </c>
      <c r="AH550" s="54" t="s">
        <v>1032</v>
      </c>
      <c r="AI550" s="54">
        <v>0</v>
      </c>
      <c r="AJ550" s="54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 t="s">
        <v>1032</v>
      </c>
      <c r="AQ550" s="1" t="s">
        <v>1032</v>
      </c>
      <c r="AR550" s="1" t="s">
        <v>1032</v>
      </c>
      <c r="AS550" s="1" t="s">
        <v>1032</v>
      </c>
      <c r="AT550" s="1" t="s">
        <v>1032</v>
      </c>
      <c r="AU550" s="1">
        <v>0</v>
      </c>
      <c r="AV550" s="1">
        <v>0</v>
      </c>
      <c r="AW550" s="142" t="str">
        <f t="shared" si="16"/>
        <v/>
      </c>
      <c r="AX550" s="142" t="str">
        <f t="shared" si="17"/>
        <v/>
      </c>
    </row>
    <row r="551" spans="3:50">
      <c r="C551" s="1" t="s">
        <v>1155</v>
      </c>
      <c r="D551" s="1" t="s">
        <v>1156</v>
      </c>
      <c r="E551" s="1">
        <v>41</v>
      </c>
      <c r="F551" s="1">
        <v>615</v>
      </c>
      <c r="G551" s="1">
        <v>323</v>
      </c>
      <c r="H551" s="1">
        <v>12000</v>
      </c>
      <c r="I551" s="53">
        <v>3876</v>
      </c>
      <c r="J551" s="1">
        <v>100</v>
      </c>
      <c r="K551" s="1">
        <v>0</v>
      </c>
      <c r="L551" s="53">
        <v>9840</v>
      </c>
      <c r="M551" s="53">
        <v>0</v>
      </c>
      <c r="N551" s="53">
        <v>0</v>
      </c>
      <c r="O551" s="53">
        <v>0</v>
      </c>
      <c r="P551" s="53">
        <v>0</v>
      </c>
      <c r="V551" s="53">
        <v>0</v>
      </c>
      <c r="W551" s="53">
        <v>0</v>
      </c>
      <c r="X551" s="53">
        <v>10</v>
      </c>
      <c r="Y551" s="53">
        <v>30</v>
      </c>
      <c r="Z551" s="53">
        <v>30</v>
      </c>
      <c r="AA551" s="53">
        <v>30</v>
      </c>
      <c r="AB551" s="53">
        <v>0</v>
      </c>
      <c r="AC551" s="54">
        <v>0</v>
      </c>
      <c r="AD551" s="54">
        <v>0</v>
      </c>
      <c r="AI551" s="54">
        <v>0</v>
      </c>
      <c r="AJ551" s="54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U551" s="1">
        <v>0</v>
      </c>
      <c r="AV551" s="1">
        <v>0</v>
      </c>
      <c r="AW551" s="142" t="str">
        <f t="shared" si="16"/>
        <v/>
      </c>
      <c r="AX551" s="142" t="str">
        <f t="shared" si="17"/>
        <v/>
      </c>
    </row>
    <row r="552" spans="3:50">
      <c r="C552" s="1" t="s">
        <v>1155</v>
      </c>
      <c r="D552" s="1" t="s">
        <v>1157</v>
      </c>
      <c r="E552" s="1">
        <v>0</v>
      </c>
      <c r="F552" s="1">
        <v>0</v>
      </c>
      <c r="G552" s="1">
        <v>0</v>
      </c>
      <c r="I552" s="53">
        <v>0</v>
      </c>
      <c r="J552" s="1">
        <v>100</v>
      </c>
      <c r="K552" s="1">
        <v>0</v>
      </c>
      <c r="L552" s="53">
        <v>0</v>
      </c>
      <c r="M552" s="53">
        <v>0</v>
      </c>
      <c r="N552" s="53">
        <v>0</v>
      </c>
      <c r="O552" s="53">
        <v>0</v>
      </c>
      <c r="P552" s="53">
        <v>0</v>
      </c>
      <c r="V552" s="53">
        <v>0</v>
      </c>
      <c r="W552" s="53">
        <v>0</v>
      </c>
      <c r="AB552" s="53">
        <v>0</v>
      </c>
      <c r="AC552" s="54">
        <v>0</v>
      </c>
      <c r="AD552" s="54">
        <v>0</v>
      </c>
      <c r="AI552" s="54">
        <v>0</v>
      </c>
      <c r="AJ552" s="54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U552" s="1">
        <v>0</v>
      </c>
      <c r="AV552" s="1">
        <v>0</v>
      </c>
      <c r="AW552" s="142" t="str">
        <f t="shared" si="16"/>
        <v/>
      </c>
      <c r="AX552" s="142" t="str">
        <f t="shared" si="17"/>
        <v/>
      </c>
    </row>
    <row r="553" spans="3:50">
      <c r="C553" s="1" t="s">
        <v>1155</v>
      </c>
      <c r="D553" s="1" t="s">
        <v>1158</v>
      </c>
      <c r="E553" s="1">
        <v>17</v>
      </c>
      <c r="F553" s="1">
        <v>220</v>
      </c>
      <c r="G553" s="1">
        <v>156</v>
      </c>
      <c r="H553" s="1">
        <v>12000</v>
      </c>
      <c r="I553" s="53">
        <v>1872</v>
      </c>
      <c r="J553" s="1">
        <v>100</v>
      </c>
      <c r="K553" s="1">
        <v>0</v>
      </c>
      <c r="L553" s="53">
        <v>3520</v>
      </c>
      <c r="M553" s="53">
        <v>0</v>
      </c>
      <c r="N553" s="53">
        <v>0</v>
      </c>
      <c r="O553" s="53">
        <v>0</v>
      </c>
      <c r="P553" s="53">
        <v>0</v>
      </c>
      <c r="V553" s="53">
        <v>0</v>
      </c>
      <c r="W553" s="53">
        <v>0</v>
      </c>
      <c r="X553" s="53">
        <v>10</v>
      </c>
      <c r="Y553" s="53">
        <v>30</v>
      </c>
      <c r="Z553" s="53">
        <v>30</v>
      </c>
      <c r="AA553" s="53">
        <v>30</v>
      </c>
      <c r="AB553" s="53">
        <v>0</v>
      </c>
      <c r="AC553" s="54">
        <v>0</v>
      </c>
      <c r="AD553" s="54">
        <v>0</v>
      </c>
      <c r="AI553" s="54">
        <v>0</v>
      </c>
      <c r="AJ553" s="54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U553" s="1">
        <v>0</v>
      </c>
      <c r="AV553" s="1">
        <v>0</v>
      </c>
      <c r="AW553" s="142" t="str">
        <f t="shared" si="16"/>
        <v/>
      </c>
      <c r="AX553" s="142" t="str">
        <f t="shared" si="17"/>
        <v/>
      </c>
    </row>
    <row r="554" spans="3:50">
      <c r="C554" s="1" t="s">
        <v>1155</v>
      </c>
      <c r="D554" s="1" t="s">
        <v>1159</v>
      </c>
      <c r="E554" s="1">
        <v>0</v>
      </c>
      <c r="F554" s="1">
        <v>0</v>
      </c>
      <c r="G554" s="1">
        <v>0</v>
      </c>
      <c r="H554" s="1">
        <v>0</v>
      </c>
      <c r="I554" s="53">
        <v>0</v>
      </c>
      <c r="J554" s="1">
        <v>100</v>
      </c>
      <c r="K554" s="1">
        <v>0</v>
      </c>
      <c r="L554" s="53">
        <v>0</v>
      </c>
      <c r="M554" s="53">
        <v>0</v>
      </c>
      <c r="N554" s="53">
        <v>0</v>
      </c>
      <c r="O554" s="53">
        <v>0</v>
      </c>
      <c r="P554" s="53">
        <v>0</v>
      </c>
      <c r="V554" s="53">
        <v>0</v>
      </c>
      <c r="W554" s="53">
        <v>0</v>
      </c>
      <c r="AB554" s="53">
        <v>0</v>
      </c>
      <c r="AC554" s="54">
        <v>0</v>
      </c>
      <c r="AD554" s="54">
        <v>0</v>
      </c>
      <c r="AI554" s="54">
        <v>0</v>
      </c>
      <c r="AJ554" s="54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U554" s="1">
        <v>0</v>
      </c>
      <c r="AV554" s="1">
        <v>0</v>
      </c>
      <c r="AW554" s="142" t="str">
        <f t="shared" si="16"/>
        <v/>
      </c>
      <c r="AX554" s="142" t="str">
        <f t="shared" si="17"/>
        <v/>
      </c>
    </row>
    <row r="555" spans="3:50">
      <c r="C555" s="1" t="s">
        <v>1155</v>
      </c>
      <c r="D555" s="1" t="s">
        <v>1160</v>
      </c>
      <c r="E555" s="1">
        <v>0</v>
      </c>
      <c r="F555" s="1">
        <v>0</v>
      </c>
      <c r="G555" s="1">
        <v>0</v>
      </c>
      <c r="H555" s="1">
        <v>0</v>
      </c>
      <c r="I555" s="53">
        <v>0</v>
      </c>
      <c r="J555" s="1">
        <v>100</v>
      </c>
      <c r="K555" s="1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V555" s="53">
        <v>0</v>
      </c>
      <c r="W555" s="53">
        <v>0</v>
      </c>
      <c r="AB555" s="53">
        <v>0</v>
      </c>
      <c r="AC555" s="54">
        <v>0</v>
      </c>
      <c r="AD555" s="54">
        <v>0</v>
      </c>
      <c r="AI555" s="54">
        <v>0</v>
      </c>
      <c r="AJ555" s="54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U555" s="1">
        <v>0</v>
      </c>
      <c r="AV555" s="1">
        <v>0</v>
      </c>
      <c r="AW555" s="142" t="str">
        <f t="shared" si="16"/>
        <v/>
      </c>
      <c r="AX555" s="142" t="str">
        <f t="shared" si="17"/>
        <v/>
      </c>
    </row>
    <row r="556" spans="3:50">
      <c r="C556" s="1" t="s">
        <v>1155</v>
      </c>
      <c r="D556" s="1" t="s">
        <v>1161</v>
      </c>
      <c r="E556" s="1">
        <v>0</v>
      </c>
      <c r="F556" s="1">
        <v>0</v>
      </c>
      <c r="G556" s="1">
        <v>0</v>
      </c>
      <c r="H556" s="1">
        <v>0</v>
      </c>
      <c r="I556" s="53">
        <v>0</v>
      </c>
      <c r="J556" s="1">
        <v>100</v>
      </c>
      <c r="K556" s="1">
        <v>0</v>
      </c>
      <c r="L556" s="53">
        <v>0</v>
      </c>
      <c r="M556" s="53">
        <v>0</v>
      </c>
      <c r="N556" s="53">
        <v>0</v>
      </c>
      <c r="O556" s="53">
        <v>0</v>
      </c>
      <c r="P556" s="53">
        <v>0</v>
      </c>
      <c r="V556" s="53">
        <v>0</v>
      </c>
      <c r="W556" s="53">
        <v>0</v>
      </c>
      <c r="AB556" s="53">
        <v>0</v>
      </c>
      <c r="AC556" s="54">
        <v>0</v>
      </c>
      <c r="AD556" s="54">
        <v>0</v>
      </c>
      <c r="AI556" s="54">
        <v>0</v>
      </c>
      <c r="AJ556" s="54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U556" s="1">
        <v>0</v>
      </c>
      <c r="AV556" s="1">
        <v>0</v>
      </c>
      <c r="AW556" s="142" t="str">
        <f t="shared" si="16"/>
        <v/>
      </c>
      <c r="AX556" s="142" t="str">
        <f t="shared" si="17"/>
        <v/>
      </c>
    </row>
    <row r="557" spans="3:50">
      <c r="C557" s="1" t="s">
        <v>1155</v>
      </c>
      <c r="D557" s="1" t="s">
        <v>1162</v>
      </c>
      <c r="E557" s="1">
        <v>0</v>
      </c>
      <c r="F557" s="1">
        <v>0</v>
      </c>
      <c r="G557" s="1">
        <v>0</v>
      </c>
      <c r="H557" s="1">
        <v>0</v>
      </c>
      <c r="I557" s="53">
        <v>0</v>
      </c>
      <c r="J557" s="1">
        <v>100</v>
      </c>
      <c r="K557" s="1">
        <v>0</v>
      </c>
      <c r="L557" s="53">
        <v>0</v>
      </c>
      <c r="M557" s="53">
        <v>0</v>
      </c>
      <c r="N557" s="53">
        <v>0</v>
      </c>
      <c r="O557" s="53">
        <v>0</v>
      </c>
      <c r="P557" s="53">
        <v>0</v>
      </c>
      <c r="V557" s="53">
        <v>0</v>
      </c>
      <c r="W557" s="53">
        <v>0</v>
      </c>
      <c r="AB557" s="53">
        <v>0</v>
      </c>
      <c r="AC557" s="54">
        <v>0</v>
      </c>
      <c r="AD557" s="54">
        <v>0</v>
      </c>
      <c r="AI557" s="54">
        <v>0</v>
      </c>
      <c r="AJ557" s="54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U557" s="1">
        <v>0</v>
      </c>
      <c r="AV557" s="1">
        <v>0</v>
      </c>
      <c r="AW557" s="142" t="str">
        <f t="shared" si="16"/>
        <v/>
      </c>
      <c r="AX557" s="142" t="str">
        <f t="shared" si="17"/>
        <v/>
      </c>
    </row>
    <row r="558" spans="3:50">
      <c r="C558" s="1" t="s">
        <v>1155</v>
      </c>
      <c r="D558" s="1" t="s">
        <v>1155</v>
      </c>
      <c r="E558" s="1">
        <v>0</v>
      </c>
      <c r="F558" s="1">
        <v>0</v>
      </c>
      <c r="G558" s="1">
        <v>0</v>
      </c>
      <c r="H558" s="1">
        <v>0</v>
      </c>
      <c r="I558" s="53">
        <v>0</v>
      </c>
      <c r="J558" s="1">
        <v>100</v>
      </c>
      <c r="K558" s="1">
        <v>0</v>
      </c>
      <c r="L558" s="53">
        <v>0</v>
      </c>
      <c r="M558" s="53">
        <v>0</v>
      </c>
      <c r="N558" s="53">
        <v>0</v>
      </c>
      <c r="O558" s="53">
        <v>0</v>
      </c>
      <c r="P558" s="53">
        <v>0</v>
      </c>
      <c r="V558" s="53">
        <v>0</v>
      </c>
      <c r="W558" s="53">
        <v>0</v>
      </c>
      <c r="AB558" s="53">
        <v>0</v>
      </c>
      <c r="AC558" s="54">
        <v>0</v>
      </c>
      <c r="AD558" s="54">
        <v>0</v>
      </c>
      <c r="AI558" s="54">
        <v>0</v>
      </c>
      <c r="AJ558" s="54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U558" s="1">
        <v>0</v>
      </c>
      <c r="AV558" s="1">
        <v>0</v>
      </c>
      <c r="AW558" s="142" t="str">
        <f t="shared" si="16"/>
        <v/>
      </c>
      <c r="AX558" s="142" t="str">
        <f t="shared" si="17"/>
        <v/>
      </c>
    </row>
    <row r="559" spans="3:50">
      <c r="C559" s="1" t="s">
        <v>1155</v>
      </c>
      <c r="D559" s="1" t="s">
        <v>1163</v>
      </c>
      <c r="E559" s="1">
        <v>35</v>
      </c>
      <c r="F559" s="1">
        <v>450</v>
      </c>
      <c r="G559" s="1">
        <v>450</v>
      </c>
      <c r="H559" s="1">
        <v>12000</v>
      </c>
      <c r="I559" s="53">
        <v>5400</v>
      </c>
      <c r="J559" s="1">
        <v>100</v>
      </c>
      <c r="K559" s="1">
        <v>0</v>
      </c>
      <c r="L559" s="53">
        <v>7200</v>
      </c>
      <c r="M559" s="53">
        <v>0</v>
      </c>
      <c r="N559" s="53">
        <v>0</v>
      </c>
      <c r="O559" s="53">
        <v>0</v>
      </c>
      <c r="P559" s="53">
        <v>0</v>
      </c>
      <c r="V559" s="53">
        <v>0</v>
      </c>
      <c r="W559" s="53">
        <v>0</v>
      </c>
      <c r="X559" s="53">
        <v>10</v>
      </c>
      <c r="Y559" s="53">
        <v>30</v>
      </c>
      <c r="Z559" s="53">
        <v>30</v>
      </c>
      <c r="AA559" s="53">
        <v>30</v>
      </c>
      <c r="AB559" s="53">
        <v>0</v>
      </c>
      <c r="AC559" s="54">
        <v>0</v>
      </c>
      <c r="AD559" s="54">
        <v>0</v>
      </c>
      <c r="AI559" s="54">
        <v>0</v>
      </c>
      <c r="AJ559" s="54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U559" s="1">
        <v>0</v>
      </c>
      <c r="AV559" s="1">
        <v>0</v>
      </c>
      <c r="AW559" s="142" t="str">
        <f t="shared" si="16"/>
        <v/>
      </c>
      <c r="AX559" s="142" t="str">
        <f t="shared" si="17"/>
        <v/>
      </c>
    </row>
    <row r="560" spans="3:50">
      <c r="C560" s="1" t="s">
        <v>1155</v>
      </c>
      <c r="D560" s="1" t="s">
        <v>1164</v>
      </c>
      <c r="E560" s="1">
        <v>173</v>
      </c>
      <c r="F560" s="1">
        <v>3100</v>
      </c>
      <c r="G560" s="1">
        <v>1107</v>
      </c>
      <c r="H560" s="1">
        <v>12000</v>
      </c>
      <c r="I560" s="53">
        <v>13284</v>
      </c>
      <c r="J560" s="1">
        <v>100</v>
      </c>
      <c r="K560" s="1">
        <v>0</v>
      </c>
      <c r="L560" s="53">
        <v>49600</v>
      </c>
      <c r="M560" s="53">
        <v>0</v>
      </c>
      <c r="N560" s="53">
        <v>0</v>
      </c>
      <c r="O560" s="53">
        <v>0</v>
      </c>
      <c r="P560" s="53">
        <v>0</v>
      </c>
      <c r="V560" s="53">
        <v>0</v>
      </c>
      <c r="W560" s="53">
        <v>0</v>
      </c>
      <c r="X560" s="53">
        <v>10</v>
      </c>
      <c r="Y560" s="53">
        <v>30</v>
      </c>
      <c r="Z560" s="53">
        <v>30</v>
      </c>
      <c r="AA560" s="53">
        <v>30</v>
      </c>
      <c r="AB560" s="53">
        <v>0</v>
      </c>
      <c r="AC560" s="54">
        <v>0</v>
      </c>
      <c r="AD560" s="54">
        <v>0</v>
      </c>
      <c r="AI560" s="54">
        <v>0</v>
      </c>
      <c r="AJ560" s="54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U560" s="1">
        <v>0</v>
      </c>
      <c r="AV560" s="1">
        <v>0</v>
      </c>
      <c r="AW560" s="142" t="str">
        <f t="shared" si="16"/>
        <v/>
      </c>
      <c r="AX560" s="142" t="str">
        <f t="shared" si="17"/>
        <v/>
      </c>
    </row>
    <row r="561" spans="3:50">
      <c r="C561" s="1" t="s">
        <v>1155</v>
      </c>
      <c r="D561" s="1" t="s">
        <v>1151</v>
      </c>
      <c r="E561" s="1">
        <v>115</v>
      </c>
      <c r="F561" s="1">
        <v>2950</v>
      </c>
      <c r="G561" s="1">
        <v>613</v>
      </c>
      <c r="H561" s="1">
        <v>12000</v>
      </c>
      <c r="I561" s="53">
        <v>7356</v>
      </c>
      <c r="J561" s="1">
        <v>100</v>
      </c>
      <c r="K561" s="1">
        <v>0</v>
      </c>
      <c r="L561" s="53">
        <v>47200</v>
      </c>
      <c r="M561" s="53">
        <v>0</v>
      </c>
      <c r="N561" s="53">
        <v>0</v>
      </c>
      <c r="O561" s="53">
        <v>0</v>
      </c>
      <c r="P561" s="53">
        <v>0</v>
      </c>
      <c r="V561" s="53">
        <v>0</v>
      </c>
      <c r="W561" s="53">
        <v>0</v>
      </c>
      <c r="X561" s="53">
        <v>10</v>
      </c>
      <c r="Y561" s="53">
        <v>30</v>
      </c>
      <c r="Z561" s="53">
        <v>30</v>
      </c>
      <c r="AA561" s="53">
        <v>30</v>
      </c>
      <c r="AB561" s="53">
        <v>0</v>
      </c>
      <c r="AC561" s="54">
        <v>0</v>
      </c>
      <c r="AD561" s="54">
        <v>0</v>
      </c>
      <c r="AI561" s="54">
        <v>0</v>
      </c>
      <c r="AJ561" s="54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U561" s="1">
        <v>0</v>
      </c>
      <c r="AV561" s="1">
        <v>0</v>
      </c>
      <c r="AW561" s="142" t="str">
        <f t="shared" si="16"/>
        <v/>
      </c>
      <c r="AX561" s="142" t="str">
        <f t="shared" si="17"/>
        <v/>
      </c>
    </row>
    <row r="562" spans="3:50">
      <c r="C562" s="1" t="s">
        <v>1155</v>
      </c>
      <c r="D562" s="1" t="s">
        <v>1165</v>
      </c>
      <c r="E562" s="1">
        <v>0</v>
      </c>
      <c r="F562" s="1">
        <v>0</v>
      </c>
      <c r="G562" s="1">
        <v>0</v>
      </c>
      <c r="H562" s="1">
        <v>0</v>
      </c>
      <c r="I562" s="53">
        <v>0</v>
      </c>
      <c r="K562" s="1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V562" s="53">
        <v>0</v>
      </c>
      <c r="W562" s="53">
        <v>0</v>
      </c>
      <c r="AB562" s="53">
        <v>0</v>
      </c>
      <c r="AC562" s="54">
        <v>0</v>
      </c>
      <c r="AD562" s="54">
        <v>0</v>
      </c>
      <c r="AI562" s="54">
        <v>0</v>
      </c>
      <c r="AJ562" s="54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U562" s="1">
        <v>0</v>
      </c>
      <c r="AV562" s="1">
        <v>0</v>
      </c>
      <c r="AW562" s="142" t="str">
        <f t="shared" si="16"/>
        <v/>
      </c>
      <c r="AX562" s="142" t="str">
        <f t="shared" si="17"/>
        <v/>
      </c>
    </row>
    <row r="563" spans="3:50">
      <c r="C563" s="1" t="s">
        <v>1155</v>
      </c>
      <c r="D563" s="1" t="s">
        <v>1166</v>
      </c>
      <c r="E563" s="1">
        <v>4</v>
      </c>
      <c r="F563" s="1">
        <v>20</v>
      </c>
      <c r="G563" s="1">
        <v>20</v>
      </c>
      <c r="H563" s="1">
        <v>12000</v>
      </c>
      <c r="I563" s="53">
        <v>240</v>
      </c>
      <c r="J563" s="1">
        <v>100</v>
      </c>
      <c r="K563" s="1">
        <v>0</v>
      </c>
      <c r="L563" s="53">
        <v>320</v>
      </c>
      <c r="M563" s="53">
        <v>0</v>
      </c>
      <c r="N563" s="53">
        <v>0</v>
      </c>
      <c r="O563" s="53">
        <v>0</v>
      </c>
      <c r="P563" s="53">
        <v>0</v>
      </c>
      <c r="V563" s="53">
        <v>0</v>
      </c>
      <c r="W563" s="53">
        <v>0</v>
      </c>
      <c r="X563" s="53">
        <v>10</v>
      </c>
      <c r="Y563" s="53">
        <v>30</v>
      </c>
      <c r="Z563" s="53">
        <v>30</v>
      </c>
      <c r="AA563" s="53">
        <v>30</v>
      </c>
      <c r="AB563" s="53">
        <v>0</v>
      </c>
      <c r="AC563" s="54">
        <v>0</v>
      </c>
      <c r="AD563" s="54">
        <v>0</v>
      </c>
      <c r="AI563" s="54">
        <v>0</v>
      </c>
      <c r="AJ563" s="54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U563" s="1">
        <v>0</v>
      </c>
      <c r="AV563" s="1">
        <v>0</v>
      </c>
      <c r="AW563" s="142" t="str">
        <f t="shared" si="16"/>
        <v/>
      </c>
      <c r="AX563" s="142" t="str">
        <f t="shared" si="17"/>
        <v/>
      </c>
    </row>
    <row r="564" spans="3:50">
      <c r="C564" s="1" t="s">
        <v>1155</v>
      </c>
      <c r="D564" s="1" t="s">
        <v>1167</v>
      </c>
      <c r="E564" s="1">
        <v>19</v>
      </c>
      <c r="F564" s="1">
        <v>250</v>
      </c>
      <c r="G564" s="1">
        <v>250</v>
      </c>
      <c r="H564" s="1">
        <v>12000</v>
      </c>
      <c r="I564" s="53">
        <v>3000</v>
      </c>
      <c r="J564" s="1">
        <v>100</v>
      </c>
      <c r="K564" s="1">
        <v>0</v>
      </c>
      <c r="L564" s="53">
        <v>4000</v>
      </c>
      <c r="M564" s="53">
        <v>0</v>
      </c>
      <c r="N564" s="53">
        <v>0</v>
      </c>
      <c r="O564" s="53">
        <v>0</v>
      </c>
      <c r="P564" s="53">
        <v>0</v>
      </c>
      <c r="V564" s="53">
        <v>0</v>
      </c>
      <c r="W564" s="53">
        <v>0</v>
      </c>
      <c r="X564" s="53">
        <v>10</v>
      </c>
      <c r="Y564" s="53">
        <v>30</v>
      </c>
      <c r="AB564" s="53">
        <v>0</v>
      </c>
      <c r="AC564" s="54">
        <v>0</v>
      </c>
      <c r="AD564" s="54">
        <v>0</v>
      </c>
      <c r="AI564" s="54">
        <v>0</v>
      </c>
      <c r="AJ564" s="54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U564" s="1">
        <v>0</v>
      </c>
      <c r="AV564" s="1">
        <v>0</v>
      </c>
      <c r="AW564" s="142" t="str">
        <f t="shared" si="16"/>
        <v/>
      </c>
      <c r="AX564" s="142" t="str">
        <f t="shared" si="17"/>
        <v/>
      </c>
    </row>
    <row r="565" spans="3:50">
      <c r="C565" s="1" t="s">
        <v>1155</v>
      </c>
      <c r="D565" s="1" t="s">
        <v>1168</v>
      </c>
      <c r="E565" s="1">
        <v>1</v>
      </c>
      <c r="F565" s="1">
        <v>9</v>
      </c>
      <c r="G565" s="1">
        <v>9</v>
      </c>
      <c r="H565" s="1">
        <v>12000</v>
      </c>
      <c r="I565" s="53">
        <v>108</v>
      </c>
      <c r="J565" s="1">
        <v>100</v>
      </c>
      <c r="K565" s="1">
        <v>0</v>
      </c>
      <c r="L565" s="53">
        <v>144</v>
      </c>
      <c r="M565" s="53">
        <v>0</v>
      </c>
      <c r="N565" s="53">
        <v>0</v>
      </c>
      <c r="O565" s="53">
        <v>0</v>
      </c>
      <c r="P565" s="53">
        <v>0</v>
      </c>
      <c r="V565" s="53">
        <v>0</v>
      </c>
      <c r="W565" s="53">
        <v>0</v>
      </c>
      <c r="X565" s="53">
        <v>10</v>
      </c>
      <c r="Y565" s="53">
        <v>30</v>
      </c>
      <c r="Z565" s="53">
        <v>30</v>
      </c>
      <c r="AA565" s="53">
        <v>30</v>
      </c>
      <c r="AB565" s="53">
        <v>0</v>
      </c>
      <c r="AC565" s="54">
        <v>0</v>
      </c>
      <c r="AD565" s="54">
        <v>0</v>
      </c>
      <c r="AI565" s="54">
        <v>0</v>
      </c>
      <c r="AJ565" s="54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U565" s="1">
        <v>0</v>
      </c>
      <c r="AV565" s="1">
        <v>0</v>
      </c>
      <c r="AW565" s="142" t="str">
        <f t="shared" si="16"/>
        <v/>
      </c>
      <c r="AX565" s="142" t="str">
        <f t="shared" si="17"/>
        <v/>
      </c>
    </row>
    <row r="566" spans="3:50">
      <c r="C566" s="1" t="s">
        <v>1155</v>
      </c>
      <c r="D566" s="1" t="s">
        <v>1169</v>
      </c>
      <c r="E566" s="1">
        <v>0</v>
      </c>
      <c r="F566" s="1">
        <v>0</v>
      </c>
      <c r="G566" s="1">
        <v>0</v>
      </c>
      <c r="H566" s="1">
        <v>0</v>
      </c>
      <c r="I566" s="53">
        <v>0</v>
      </c>
      <c r="K566" s="1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V566" s="53">
        <v>0</v>
      </c>
      <c r="W566" s="53">
        <v>0</v>
      </c>
      <c r="AB566" s="53">
        <v>0</v>
      </c>
      <c r="AC566" s="54">
        <v>0</v>
      </c>
      <c r="AD566" s="54">
        <v>0</v>
      </c>
      <c r="AI566" s="54">
        <v>0</v>
      </c>
      <c r="AJ566" s="54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U566" s="1">
        <v>0</v>
      </c>
      <c r="AV566" s="1">
        <v>0</v>
      </c>
      <c r="AW566" s="142" t="str">
        <f t="shared" si="16"/>
        <v/>
      </c>
      <c r="AX566" s="142" t="str">
        <f t="shared" si="17"/>
        <v/>
      </c>
    </row>
    <row r="567" spans="3:50">
      <c r="C567" s="1" t="s">
        <v>1170</v>
      </c>
      <c r="E567" s="1">
        <v>118</v>
      </c>
      <c r="F567" s="1">
        <v>1288.25</v>
      </c>
      <c r="G567" s="1">
        <v>1288.25</v>
      </c>
      <c r="H567" s="1">
        <v>1000</v>
      </c>
      <c r="I567" s="53">
        <v>1288</v>
      </c>
      <c r="J567" s="1">
        <v>100</v>
      </c>
      <c r="K567" s="1">
        <v>0</v>
      </c>
      <c r="L567" s="53">
        <v>1352.6624999999999</v>
      </c>
      <c r="M567" s="53">
        <v>0</v>
      </c>
      <c r="N567" s="53">
        <v>0</v>
      </c>
      <c r="O567" s="53">
        <v>0</v>
      </c>
      <c r="P567" s="53">
        <v>0</v>
      </c>
      <c r="Q567" s="53" t="s">
        <v>1032</v>
      </c>
      <c r="R567" s="53" t="s">
        <v>1032</v>
      </c>
      <c r="S567" s="53" t="s">
        <v>1032</v>
      </c>
      <c r="T567" s="53" t="s">
        <v>1032</v>
      </c>
      <c r="U567" s="53" t="s">
        <v>1032</v>
      </c>
      <c r="V567" s="53">
        <v>0</v>
      </c>
      <c r="W567" s="53">
        <v>10</v>
      </c>
      <c r="X567" s="53">
        <v>35</v>
      </c>
      <c r="Y567" s="53">
        <v>35</v>
      </c>
      <c r="Z567" s="53">
        <v>10</v>
      </c>
      <c r="AA567" s="53">
        <v>10</v>
      </c>
      <c r="AB567" s="53">
        <v>0</v>
      </c>
      <c r="AC567" s="54">
        <v>0</v>
      </c>
      <c r="AD567" s="54">
        <v>0</v>
      </c>
      <c r="AE567" s="54" t="s">
        <v>1032</v>
      </c>
      <c r="AF567" s="54" t="s">
        <v>1032</v>
      </c>
      <c r="AG567" s="54" t="s">
        <v>1032</v>
      </c>
      <c r="AH567" s="54" t="s">
        <v>1032</v>
      </c>
      <c r="AI567" s="54">
        <v>0</v>
      </c>
      <c r="AJ567" s="54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 t="s">
        <v>1032</v>
      </c>
      <c r="AQ567" s="1" t="s">
        <v>1032</v>
      </c>
      <c r="AR567" s="1" t="s">
        <v>1032</v>
      </c>
      <c r="AS567" s="1" t="s">
        <v>1032</v>
      </c>
      <c r="AT567" s="1" t="s">
        <v>1032</v>
      </c>
      <c r="AU567" s="1">
        <v>0</v>
      </c>
      <c r="AV567" s="1">
        <v>0</v>
      </c>
      <c r="AW567" s="142" t="str">
        <f t="shared" si="16"/>
        <v/>
      </c>
      <c r="AX567" s="142" t="str">
        <f t="shared" si="17"/>
        <v/>
      </c>
    </row>
    <row r="568" spans="3:50">
      <c r="C568" s="1" t="s">
        <v>1171</v>
      </c>
      <c r="D568" s="1" t="s">
        <v>1172</v>
      </c>
      <c r="E568" s="1">
        <v>75</v>
      </c>
      <c r="F568" s="1">
        <v>749</v>
      </c>
      <c r="G568" s="1">
        <v>749</v>
      </c>
      <c r="H568" s="1">
        <v>1000</v>
      </c>
      <c r="I568" s="53">
        <v>749</v>
      </c>
      <c r="J568" s="1">
        <v>100</v>
      </c>
      <c r="L568" s="53">
        <v>786.45</v>
      </c>
      <c r="M568" s="53">
        <v>0</v>
      </c>
      <c r="N568" s="53">
        <v>0</v>
      </c>
      <c r="O568" s="53">
        <v>0</v>
      </c>
      <c r="P568" s="53">
        <v>0</v>
      </c>
      <c r="V568" s="53">
        <v>0</v>
      </c>
      <c r="W568" s="53">
        <v>10</v>
      </c>
      <c r="X568" s="53">
        <v>35</v>
      </c>
      <c r="Y568" s="53">
        <v>35</v>
      </c>
      <c r="Z568" s="53">
        <v>10</v>
      </c>
      <c r="AA568" s="53">
        <v>10</v>
      </c>
      <c r="AB568" s="53">
        <v>0</v>
      </c>
      <c r="AC568" s="54">
        <v>0</v>
      </c>
      <c r="AD568" s="54">
        <v>0</v>
      </c>
      <c r="AI568" s="54">
        <v>0</v>
      </c>
      <c r="AJ568" s="54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U568" s="1">
        <v>0</v>
      </c>
      <c r="AV568" s="1">
        <v>0</v>
      </c>
      <c r="AW568" s="142" t="str">
        <f t="shared" si="16"/>
        <v/>
      </c>
      <c r="AX568" s="142" t="str">
        <f t="shared" si="17"/>
        <v/>
      </c>
    </row>
    <row r="569" spans="3:50">
      <c r="C569" s="1" t="s">
        <v>1171</v>
      </c>
      <c r="D569" s="1" t="s">
        <v>1171</v>
      </c>
      <c r="E569" s="1">
        <v>25</v>
      </c>
      <c r="F569" s="1">
        <v>359.25</v>
      </c>
      <c r="G569" s="1">
        <v>359.25</v>
      </c>
      <c r="H569" s="1">
        <v>1000</v>
      </c>
      <c r="I569" s="53">
        <v>359</v>
      </c>
      <c r="J569" s="1">
        <v>100</v>
      </c>
      <c r="L569" s="53">
        <v>377.21249999999998</v>
      </c>
      <c r="M569" s="53">
        <v>0</v>
      </c>
      <c r="N569" s="53">
        <v>0</v>
      </c>
      <c r="O569" s="53">
        <v>0</v>
      </c>
      <c r="P569" s="53">
        <v>0</v>
      </c>
      <c r="V569" s="53">
        <v>0</v>
      </c>
      <c r="W569" s="53">
        <v>10</v>
      </c>
      <c r="X569" s="53">
        <v>35</v>
      </c>
      <c r="Y569" s="53">
        <v>35</v>
      </c>
      <c r="Z569" s="53">
        <v>10</v>
      </c>
      <c r="AA569" s="53">
        <v>10</v>
      </c>
      <c r="AB569" s="53">
        <v>0</v>
      </c>
      <c r="AC569" s="54">
        <v>0</v>
      </c>
      <c r="AD569" s="54">
        <v>0</v>
      </c>
      <c r="AI569" s="54">
        <v>0</v>
      </c>
      <c r="AJ569" s="54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U569" s="1">
        <v>0</v>
      </c>
      <c r="AV569" s="1">
        <v>0</v>
      </c>
      <c r="AW569" s="142" t="str">
        <f t="shared" si="16"/>
        <v/>
      </c>
      <c r="AX569" s="142" t="str">
        <f t="shared" si="17"/>
        <v/>
      </c>
    </row>
    <row r="570" spans="3:50">
      <c r="C570" s="1" t="s">
        <v>1171</v>
      </c>
      <c r="D570" s="1" t="s">
        <v>1173</v>
      </c>
      <c r="E570" s="1">
        <v>13</v>
      </c>
      <c r="F570" s="1">
        <v>131</v>
      </c>
      <c r="G570" s="1">
        <v>131</v>
      </c>
      <c r="H570" s="1">
        <v>1000</v>
      </c>
      <c r="I570" s="53">
        <v>131</v>
      </c>
      <c r="J570" s="1">
        <v>100</v>
      </c>
      <c r="L570" s="53">
        <v>137.55000000000001</v>
      </c>
      <c r="M570" s="53">
        <v>0</v>
      </c>
      <c r="N570" s="53">
        <v>0</v>
      </c>
      <c r="O570" s="53">
        <v>0</v>
      </c>
      <c r="P570" s="53">
        <v>0</v>
      </c>
      <c r="V570" s="53">
        <v>0</v>
      </c>
      <c r="W570" s="53">
        <v>10</v>
      </c>
      <c r="X570" s="53">
        <v>35</v>
      </c>
      <c r="Y570" s="53">
        <v>35</v>
      </c>
      <c r="Z570" s="53">
        <v>10</v>
      </c>
      <c r="AA570" s="53">
        <v>10</v>
      </c>
      <c r="AB570" s="53">
        <v>0</v>
      </c>
      <c r="AC570" s="54">
        <v>0</v>
      </c>
      <c r="AD570" s="54">
        <v>0</v>
      </c>
      <c r="AI570" s="54">
        <v>0</v>
      </c>
      <c r="AJ570" s="54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U570" s="1">
        <v>0</v>
      </c>
      <c r="AV570" s="1">
        <v>0</v>
      </c>
      <c r="AW570" s="142" t="str">
        <f t="shared" si="16"/>
        <v/>
      </c>
      <c r="AX570" s="142" t="str">
        <f t="shared" si="17"/>
        <v/>
      </c>
    </row>
    <row r="571" spans="3:50">
      <c r="C571" s="1" t="s">
        <v>1171</v>
      </c>
      <c r="D571" s="1" t="s">
        <v>1174</v>
      </c>
      <c r="E571" s="1">
        <v>5</v>
      </c>
      <c r="F571" s="1">
        <v>49</v>
      </c>
      <c r="G571" s="1">
        <v>49</v>
      </c>
      <c r="H571" s="1">
        <v>1000</v>
      </c>
      <c r="I571" s="53">
        <v>49</v>
      </c>
      <c r="J571" s="1">
        <v>100</v>
      </c>
      <c r="L571" s="53">
        <v>51.45</v>
      </c>
      <c r="M571" s="53">
        <v>0</v>
      </c>
      <c r="N571" s="53">
        <v>0</v>
      </c>
      <c r="O571" s="53">
        <v>0</v>
      </c>
      <c r="P571" s="53">
        <v>0</v>
      </c>
      <c r="V571" s="53">
        <v>0</v>
      </c>
      <c r="W571" s="53">
        <v>10</v>
      </c>
      <c r="X571" s="53">
        <v>35</v>
      </c>
      <c r="Y571" s="53">
        <v>35</v>
      </c>
      <c r="Z571" s="53">
        <v>10</v>
      </c>
      <c r="AA571" s="53">
        <v>10</v>
      </c>
      <c r="AB571" s="53">
        <v>0</v>
      </c>
      <c r="AC571" s="54">
        <v>0</v>
      </c>
      <c r="AD571" s="54">
        <v>0</v>
      </c>
      <c r="AI571" s="54">
        <v>0</v>
      </c>
      <c r="AJ571" s="54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U571" s="1">
        <v>0</v>
      </c>
      <c r="AV571" s="1">
        <v>0</v>
      </c>
      <c r="AW571" s="142" t="str">
        <f t="shared" si="16"/>
        <v/>
      </c>
      <c r="AX571" s="142" t="str">
        <f t="shared" si="17"/>
        <v/>
      </c>
    </row>
    <row r="572" spans="3:50">
      <c r="C572" s="1" t="s">
        <v>1175</v>
      </c>
      <c r="E572" s="1">
        <v>1080</v>
      </c>
      <c r="F572" s="1">
        <v>14745</v>
      </c>
      <c r="G572" s="1">
        <v>14745</v>
      </c>
      <c r="H572" s="1">
        <v>10000</v>
      </c>
      <c r="I572" s="53">
        <v>147450</v>
      </c>
      <c r="J572" s="1">
        <v>100</v>
      </c>
      <c r="K572" s="1">
        <v>0</v>
      </c>
      <c r="L572" s="53">
        <v>147450</v>
      </c>
      <c r="M572" s="53">
        <v>0</v>
      </c>
      <c r="N572" s="53">
        <v>0</v>
      </c>
      <c r="O572" s="53">
        <v>0</v>
      </c>
      <c r="P572" s="53">
        <v>0</v>
      </c>
      <c r="Q572" s="53" t="s">
        <v>1032</v>
      </c>
      <c r="R572" s="53" t="s">
        <v>1032</v>
      </c>
      <c r="S572" s="53" t="s">
        <v>1032</v>
      </c>
      <c r="T572" s="53" t="s">
        <v>1032</v>
      </c>
      <c r="U572" s="53" t="s">
        <v>1032</v>
      </c>
      <c r="V572" s="53">
        <v>0</v>
      </c>
      <c r="W572" s="53">
        <v>0</v>
      </c>
      <c r="X572" s="53">
        <v>20</v>
      </c>
      <c r="Y572" s="53">
        <v>50</v>
      </c>
      <c r="Z572" s="53">
        <v>30</v>
      </c>
      <c r="AA572" s="53">
        <v>0</v>
      </c>
      <c r="AB572" s="53">
        <v>0</v>
      </c>
      <c r="AC572" s="54">
        <v>0</v>
      </c>
      <c r="AD572" s="54">
        <v>0</v>
      </c>
      <c r="AE572" s="54" t="s">
        <v>1032</v>
      </c>
      <c r="AF572" s="54" t="s">
        <v>1032</v>
      </c>
      <c r="AG572" s="54" t="s">
        <v>1032</v>
      </c>
      <c r="AH572" s="54" t="s">
        <v>1032</v>
      </c>
      <c r="AI572" s="54">
        <v>0</v>
      </c>
      <c r="AJ572" s="54">
        <v>20</v>
      </c>
      <c r="AK572" s="1">
        <v>50</v>
      </c>
      <c r="AL572" s="1">
        <v>30</v>
      </c>
      <c r="AM572" s="1">
        <v>0</v>
      </c>
      <c r="AN572" s="1">
        <v>0</v>
      </c>
      <c r="AO572" s="1">
        <v>0</v>
      </c>
      <c r="AP572" s="1" t="s">
        <v>1032</v>
      </c>
      <c r="AQ572" s="1" t="s">
        <v>1032</v>
      </c>
      <c r="AR572" s="1" t="s">
        <v>1032</v>
      </c>
      <c r="AS572" s="1" t="s">
        <v>1032</v>
      </c>
      <c r="AT572" s="1" t="s">
        <v>1032</v>
      </c>
      <c r="AU572" s="1">
        <v>0</v>
      </c>
      <c r="AV572" s="1">
        <v>0</v>
      </c>
      <c r="AW572" s="142" t="str">
        <f t="shared" si="16"/>
        <v/>
      </c>
      <c r="AX572" s="142" t="str">
        <f t="shared" si="17"/>
        <v/>
      </c>
    </row>
    <row r="573" spans="3:50">
      <c r="C573" s="1" t="s">
        <v>1176</v>
      </c>
      <c r="D573" s="1" t="s">
        <v>1177</v>
      </c>
      <c r="E573" s="1">
        <v>25</v>
      </c>
      <c r="F573" s="1">
        <v>150</v>
      </c>
      <c r="G573" s="1">
        <v>150</v>
      </c>
      <c r="H573" s="1">
        <v>10000</v>
      </c>
      <c r="I573" s="53">
        <v>1500</v>
      </c>
      <c r="J573" s="1">
        <v>100</v>
      </c>
      <c r="L573" s="53">
        <v>1500</v>
      </c>
      <c r="M573" s="53">
        <v>0</v>
      </c>
      <c r="N573" s="53">
        <v>0</v>
      </c>
      <c r="O573" s="53">
        <v>0</v>
      </c>
      <c r="P573" s="53">
        <v>0</v>
      </c>
      <c r="V573" s="53">
        <v>0</v>
      </c>
      <c r="W573" s="53">
        <v>0</v>
      </c>
      <c r="X573" s="53">
        <v>20</v>
      </c>
      <c r="Y573" s="53">
        <v>50</v>
      </c>
      <c r="Z573" s="53">
        <v>30</v>
      </c>
      <c r="AA573" s="53">
        <v>0</v>
      </c>
      <c r="AB573" s="53">
        <v>0</v>
      </c>
      <c r="AC573" s="54">
        <v>0</v>
      </c>
      <c r="AD573" s="54">
        <v>0</v>
      </c>
      <c r="AI573" s="54">
        <v>0</v>
      </c>
      <c r="AJ573" s="54">
        <v>20</v>
      </c>
      <c r="AK573" s="1">
        <v>50</v>
      </c>
      <c r="AL573" s="1">
        <v>30</v>
      </c>
      <c r="AM573" s="1">
        <v>0</v>
      </c>
      <c r="AN573" s="1">
        <v>0</v>
      </c>
      <c r="AO573" s="1">
        <v>0</v>
      </c>
      <c r="AU573" s="1">
        <v>0</v>
      </c>
      <c r="AV573" s="1">
        <v>0</v>
      </c>
      <c r="AW573" s="142" t="str">
        <f t="shared" si="16"/>
        <v/>
      </c>
      <c r="AX573" s="142" t="str">
        <f t="shared" si="17"/>
        <v/>
      </c>
    </row>
    <row r="574" spans="3:50">
      <c r="C574" s="1" t="s">
        <v>1176</v>
      </c>
      <c r="D574" s="1" t="s">
        <v>1178</v>
      </c>
      <c r="E574" s="1">
        <v>250</v>
      </c>
      <c r="F574" s="1">
        <v>1800</v>
      </c>
      <c r="G574" s="1">
        <v>1800</v>
      </c>
      <c r="H574" s="1">
        <v>10000</v>
      </c>
      <c r="I574" s="53">
        <v>18000</v>
      </c>
      <c r="J574" s="1">
        <v>100</v>
      </c>
      <c r="L574" s="53">
        <v>18000</v>
      </c>
      <c r="M574" s="53">
        <v>0</v>
      </c>
      <c r="N574" s="53">
        <v>0</v>
      </c>
      <c r="O574" s="53">
        <v>0</v>
      </c>
      <c r="P574" s="53">
        <v>0</v>
      </c>
      <c r="V574" s="53">
        <v>0</v>
      </c>
      <c r="W574" s="53">
        <v>0</v>
      </c>
      <c r="X574" s="53">
        <v>20</v>
      </c>
      <c r="Y574" s="53">
        <v>50</v>
      </c>
      <c r="Z574" s="53">
        <v>30</v>
      </c>
      <c r="AA574" s="53">
        <v>0</v>
      </c>
      <c r="AB574" s="53">
        <v>0</v>
      </c>
      <c r="AC574" s="54">
        <v>0</v>
      </c>
      <c r="AD574" s="54">
        <v>0</v>
      </c>
      <c r="AI574" s="54">
        <v>0</v>
      </c>
      <c r="AJ574" s="54">
        <v>20</v>
      </c>
      <c r="AK574" s="1">
        <v>50</v>
      </c>
      <c r="AL574" s="1">
        <v>30</v>
      </c>
      <c r="AM574" s="1">
        <v>0</v>
      </c>
      <c r="AN574" s="1">
        <v>0</v>
      </c>
      <c r="AO574" s="1">
        <v>0</v>
      </c>
      <c r="AU574" s="1">
        <v>0</v>
      </c>
      <c r="AV574" s="1">
        <v>0</v>
      </c>
      <c r="AW574" s="142" t="str">
        <f t="shared" si="16"/>
        <v/>
      </c>
      <c r="AX574" s="142" t="str">
        <f t="shared" si="17"/>
        <v/>
      </c>
    </row>
    <row r="575" spans="3:50">
      <c r="C575" s="1" t="s">
        <v>1176</v>
      </c>
      <c r="D575" s="1" t="s">
        <v>1179</v>
      </c>
      <c r="E575" s="1">
        <v>0</v>
      </c>
      <c r="F575" s="1">
        <v>0</v>
      </c>
      <c r="G575" s="1">
        <v>0</v>
      </c>
      <c r="H575" s="1">
        <v>10000</v>
      </c>
      <c r="I575" s="53">
        <v>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V575" s="53">
        <v>0</v>
      </c>
      <c r="W575" s="53">
        <v>0</v>
      </c>
      <c r="AA575" s="53">
        <v>0</v>
      </c>
      <c r="AB575" s="53">
        <v>0</v>
      </c>
      <c r="AC575" s="54">
        <v>0</v>
      </c>
      <c r="AD575" s="54">
        <v>0</v>
      </c>
      <c r="AI575" s="54">
        <v>0</v>
      </c>
      <c r="AM575" s="1">
        <v>0</v>
      </c>
      <c r="AN575" s="1">
        <v>0</v>
      </c>
      <c r="AO575" s="1">
        <v>0</v>
      </c>
      <c r="AU575" s="1">
        <v>0</v>
      </c>
      <c r="AV575" s="1">
        <v>0</v>
      </c>
      <c r="AW575" s="142" t="str">
        <f t="shared" si="16"/>
        <v/>
      </c>
      <c r="AX575" s="142" t="str">
        <f t="shared" si="17"/>
        <v/>
      </c>
    </row>
    <row r="576" spans="3:50">
      <c r="C576" s="1" t="s">
        <v>1176</v>
      </c>
      <c r="D576" s="1" t="s">
        <v>1180</v>
      </c>
      <c r="E576" s="1">
        <v>115</v>
      </c>
      <c r="F576" s="1">
        <v>1500</v>
      </c>
      <c r="G576" s="1">
        <v>1500</v>
      </c>
      <c r="H576" s="1">
        <v>10000</v>
      </c>
      <c r="I576" s="53">
        <v>15000</v>
      </c>
      <c r="J576" s="1">
        <v>100</v>
      </c>
      <c r="L576" s="53">
        <v>15000</v>
      </c>
      <c r="M576" s="53">
        <v>0</v>
      </c>
      <c r="N576" s="53">
        <v>0</v>
      </c>
      <c r="O576" s="53">
        <v>0</v>
      </c>
      <c r="P576" s="53">
        <v>0</v>
      </c>
      <c r="V576" s="53">
        <v>0</v>
      </c>
      <c r="W576" s="53">
        <v>0</v>
      </c>
      <c r="X576" s="53">
        <v>20</v>
      </c>
      <c r="Y576" s="53">
        <v>50</v>
      </c>
      <c r="Z576" s="53">
        <v>30</v>
      </c>
      <c r="AA576" s="53">
        <v>0</v>
      </c>
      <c r="AB576" s="53">
        <v>0</v>
      </c>
      <c r="AC576" s="54">
        <v>0</v>
      </c>
      <c r="AD576" s="54">
        <v>0</v>
      </c>
      <c r="AI576" s="54">
        <v>0</v>
      </c>
      <c r="AJ576" s="54">
        <v>20</v>
      </c>
      <c r="AK576" s="1">
        <v>50</v>
      </c>
      <c r="AL576" s="1">
        <v>30</v>
      </c>
      <c r="AM576" s="1">
        <v>0</v>
      </c>
      <c r="AN576" s="1">
        <v>0</v>
      </c>
      <c r="AO576" s="1">
        <v>0</v>
      </c>
      <c r="AU576" s="1">
        <v>0</v>
      </c>
      <c r="AV576" s="1">
        <v>0</v>
      </c>
      <c r="AW576" s="142" t="str">
        <f t="shared" si="16"/>
        <v/>
      </c>
      <c r="AX576" s="142" t="str">
        <f t="shared" si="17"/>
        <v/>
      </c>
    </row>
    <row r="577" spans="3:50">
      <c r="C577" s="1" t="s">
        <v>1176</v>
      </c>
      <c r="D577" s="1" t="s">
        <v>1181</v>
      </c>
      <c r="E577" s="1">
        <v>20</v>
      </c>
      <c r="F577" s="1">
        <v>2100</v>
      </c>
      <c r="G577" s="1">
        <v>2100</v>
      </c>
      <c r="H577" s="1">
        <v>10000</v>
      </c>
      <c r="I577" s="53">
        <v>21000</v>
      </c>
      <c r="J577" s="1">
        <v>100</v>
      </c>
      <c r="L577" s="53">
        <v>21000</v>
      </c>
      <c r="M577" s="53">
        <v>0</v>
      </c>
      <c r="N577" s="53">
        <v>0</v>
      </c>
      <c r="O577" s="53">
        <v>0</v>
      </c>
      <c r="P577" s="53">
        <v>0</v>
      </c>
      <c r="V577" s="53">
        <v>0</v>
      </c>
      <c r="W577" s="53">
        <v>0</v>
      </c>
      <c r="X577" s="53">
        <v>20</v>
      </c>
      <c r="Y577" s="53">
        <v>50</v>
      </c>
      <c r="Z577" s="53">
        <v>30</v>
      </c>
      <c r="AA577" s="53">
        <v>0</v>
      </c>
      <c r="AB577" s="53">
        <v>0</v>
      </c>
      <c r="AC577" s="54">
        <v>0</v>
      </c>
      <c r="AD577" s="54">
        <v>0</v>
      </c>
      <c r="AI577" s="54">
        <v>0</v>
      </c>
      <c r="AJ577" s="54">
        <v>20</v>
      </c>
      <c r="AK577" s="1">
        <v>50</v>
      </c>
      <c r="AL577" s="1">
        <v>30</v>
      </c>
      <c r="AM577" s="1">
        <v>0</v>
      </c>
      <c r="AN577" s="1">
        <v>0</v>
      </c>
      <c r="AO577" s="1">
        <v>0</v>
      </c>
      <c r="AU577" s="1">
        <v>0</v>
      </c>
      <c r="AV577" s="1">
        <v>0</v>
      </c>
      <c r="AW577" s="142" t="str">
        <f t="shared" si="16"/>
        <v/>
      </c>
      <c r="AX577" s="142" t="str">
        <f t="shared" si="17"/>
        <v/>
      </c>
    </row>
    <row r="578" spans="3:50">
      <c r="C578" s="1" t="s">
        <v>1176</v>
      </c>
      <c r="D578" s="1" t="s">
        <v>1176</v>
      </c>
      <c r="E578" s="1">
        <v>25</v>
      </c>
      <c r="F578" s="1">
        <v>355</v>
      </c>
      <c r="G578" s="1">
        <v>355</v>
      </c>
      <c r="H578" s="1">
        <v>10000</v>
      </c>
      <c r="I578" s="53">
        <v>3550</v>
      </c>
      <c r="J578" s="1">
        <v>100</v>
      </c>
      <c r="L578" s="53">
        <v>3550</v>
      </c>
      <c r="M578" s="53">
        <v>0</v>
      </c>
      <c r="N578" s="53">
        <v>0</v>
      </c>
      <c r="O578" s="53">
        <v>0</v>
      </c>
      <c r="P578" s="53">
        <v>0</v>
      </c>
      <c r="V578" s="53">
        <v>0</v>
      </c>
      <c r="W578" s="53">
        <v>0</v>
      </c>
      <c r="X578" s="53">
        <v>20</v>
      </c>
      <c r="Y578" s="53">
        <v>50</v>
      </c>
      <c r="Z578" s="53">
        <v>30</v>
      </c>
      <c r="AA578" s="53">
        <v>0</v>
      </c>
      <c r="AB578" s="53">
        <v>0</v>
      </c>
      <c r="AC578" s="54">
        <v>0</v>
      </c>
      <c r="AD578" s="54">
        <v>0</v>
      </c>
      <c r="AI578" s="54">
        <v>0</v>
      </c>
      <c r="AJ578" s="54">
        <v>20</v>
      </c>
      <c r="AK578" s="1">
        <v>50</v>
      </c>
      <c r="AL578" s="1">
        <v>30</v>
      </c>
      <c r="AM578" s="1">
        <v>0</v>
      </c>
      <c r="AN578" s="1">
        <v>0</v>
      </c>
      <c r="AO578" s="1">
        <v>0</v>
      </c>
      <c r="AU578" s="1">
        <v>0</v>
      </c>
      <c r="AV578" s="1">
        <v>0</v>
      </c>
      <c r="AW578" s="142" t="str">
        <f t="shared" si="16"/>
        <v/>
      </c>
      <c r="AX578" s="142" t="str">
        <f t="shared" si="17"/>
        <v/>
      </c>
    </row>
    <row r="579" spans="3:50">
      <c r="C579" s="1" t="s">
        <v>1176</v>
      </c>
      <c r="D579" s="1" t="s">
        <v>1182</v>
      </c>
      <c r="E579" s="1">
        <v>0</v>
      </c>
      <c r="F579" s="1">
        <v>0</v>
      </c>
      <c r="G579" s="1">
        <v>0</v>
      </c>
      <c r="H579" s="1">
        <v>10000</v>
      </c>
      <c r="I579" s="53">
        <v>0</v>
      </c>
      <c r="L579" s="53">
        <v>0</v>
      </c>
      <c r="M579" s="53">
        <v>0</v>
      </c>
      <c r="N579" s="53">
        <v>0</v>
      </c>
      <c r="O579" s="53">
        <v>0</v>
      </c>
      <c r="P579" s="53">
        <v>0</v>
      </c>
      <c r="V579" s="53">
        <v>0</v>
      </c>
      <c r="W579" s="53">
        <v>0</v>
      </c>
      <c r="AA579" s="53">
        <v>0</v>
      </c>
      <c r="AB579" s="53">
        <v>0</v>
      </c>
      <c r="AC579" s="54">
        <v>0</v>
      </c>
      <c r="AD579" s="54">
        <v>0</v>
      </c>
      <c r="AI579" s="54">
        <v>0</v>
      </c>
      <c r="AM579" s="1">
        <v>0</v>
      </c>
      <c r="AN579" s="1">
        <v>0</v>
      </c>
      <c r="AO579" s="1">
        <v>0</v>
      </c>
      <c r="AU579" s="1">
        <v>0</v>
      </c>
      <c r="AV579" s="1">
        <v>0</v>
      </c>
      <c r="AW579" s="142" t="str">
        <f t="shared" si="16"/>
        <v/>
      </c>
      <c r="AX579" s="142" t="str">
        <f t="shared" si="17"/>
        <v/>
      </c>
    </row>
    <row r="580" spans="3:50">
      <c r="C580" s="1" t="s">
        <v>1176</v>
      </c>
      <c r="D580" s="1" t="s">
        <v>1183</v>
      </c>
      <c r="E580" s="1">
        <v>110</v>
      </c>
      <c r="F580" s="1">
        <v>1400</v>
      </c>
      <c r="G580" s="1">
        <v>1400</v>
      </c>
      <c r="H580" s="1">
        <v>10000</v>
      </c>
      <c r="I580" s="53">
        <v>14000</v>
      </c>
      <c r="J580" s="1">
        <v>100</v>
      </c>
      <c r="L580" s="53">
        <v>14000</v>
      </c>
      <c r="M580" s="53">
        <v>0</v>
      </c>
      <c r="N580" s="53">
        <v>0</v>
      </c>
      <c r="O580" s="53">
        <v>0</v>
      </c>
      <c r="P580" s="53">
        <v>0</v>
      </c>
      <c r="V580" s="53">
        <v>0</v>
      </c>
      <c r="W580" s="53">
        <v>0</v>
      </c>
      <c r="X580" s="53">
        <v>20</v>
      </c>
      <c r="Y580" s="53">
        <v>50</v>
      </c>
      <c r="Z580" s="53">
        <v>30</v>
      </c>
      <c r="AA580" s="53">
        <v>0</v>
      </c>
      <c r="AB580" s="53">
        <v>0</v>
      </c>
      <c r="AC580" s="54">
        <v>0</v>
      </c>
      <c r="AD580" s="54">
        <v>0</v>
      </c>
      <c r="AI580" s="54">
        <v>0</v>
      </c>
      <c r="AJ580" s="54">
        <v>20</v>
      </c>
      <c r="AK580" s="1">
        <v>50</v>
      </c>
      <c r="AL580" s="1">
        <v>30</v>
      </c>
      <c r="AM580" s="1">
        <v>0</v>
      </c>
      <c r="AN580" s="1">
        <v>0</v>
      </c>
      <c r="AO580" s="1">
        <v>0</v>
      </c>
      <c r="AU580" s="1">
        <v>0</v>
      </c>
      <c r="AV580" s="1">
        <v>0</v>
      </c>
      <c r="AW580" s="142" t="str">
        <f t="shared" si="16"/>
        <v/>
      </c>
      <c r="AX580" s="142" t="str">
        <f t="shared" si="17"/>
        <v/>
      </c>
    </row>
    <row r="581" spans="3:50">
      <c r="C581" s="1" t="s">
        <v>1176</v>
      </c>
      <c r="D581" s="1" t="s">
        <v>1184</v>
      </c>
      <c r="E581" s="1">
        <v>20</v>
      </c>
      <c r="F581" s="1">
        <v>240</v>
      </c>
      <c r="G581" s="1">
        <v>240</v>
      </c>
      <c r="H581" s="1">
        <v>10000</v>
      </c>
      <c r="I581" s="53">
        <v>2400</v>
      </c>
      <c r="J581" s="1">
        <v>100</v>
      </c>
      <c r="L581" s="53">
        <v>2400</v>
      </c>
      <c r="M581" s="53">
        <v>0</v>
      </c>
      <c r="N581" s="53">
        <v>0</v>
      </c>
      <c r="O581" s="53">
        <v>0</v>
      </c>
      <c r="P581" s="53">
        <v>0</v>
      </c>
      <c r="V581" s="53">
        <v>0</v>
      </c>
      <c r="W581" s="53">
        <v>0</v>
      </c>
      <c r="X581" s="53">
        <v>20</v>
      </c>
      <c r="Y581" s="53">
        <v>50</v>
      </c>
      <c r="Z581" s="53">
        <v>30</v>
      </c>
      <c r="AA581" s="53">
        <v>0</v>
      </c>
      <c r="AB581" s="53">
        <v>0</v>
      </c>
      <c r="AC581" s="54">
        <v>0</v>
      </c>
      <c r="AD581" s="54">
        <v>0</v>
      </c>
      <c r="AI581" s="54">
        <v>0</v>
      </c>
      <c r="AJ581" s="54">
        <v>20</v>
      </c>
      <c r="AK581" s="1">
        <v>50</v>
      </c>
      <c r="AL581" s="1">
        <v>30</v>
      </c>
      <c r="AM581" s="1">
        <v>0</v>
      </c>
      <c r="AN581" s="1">
        <v>0</v>
      </c>
      <c r="AO581" s="1">
        <v>0</v>
      </c>
      <c r="AU581" s="1">
        <v>0</v>
      </c>
      <c r="AV581" s="1">
        <v>0</v>
      </c>
      <c r="AW581" s="142" t="str">
        <f t="shared" si="16"/>
        <v/>
      </c>
      <c r="AX581" s="142" t="str">
        <f t="shared" si="17"/>
        <v/>
      </c>
    </row>
    <row r="582" spans="3:50">
      <c r="C582" s="1" t="s">
        <v>1176</v>
      </c>
      <c r="D582" s="1" t="s">
        <v>1185</v>
      </c>
      <c r="E582" s="1">
        <v>515</v>
      </c>
      <c r="F582" s="1">
        <v>7200</v>
      </c>
      <c r="G582" s="1">
        <v>7200</v>
      </c>
      <c r="H582" s="1">
        <v>10000</v>
      </c>
      <c r="I582" s="53">
        <v>72000</v>
      </c>
      <c r="J582" s="1">
        <v>100</v>
      </c>
      <c r="L582" s="53">
        <v>72000</v>
      </c>
      <c r="M582" s="53">
        <v>0</v>
      </c>
      <c r="N582" s="53">
        <v>0</v>
      </c>
      <c r="O582" s="53">
        <v>0</v>
      </c>
      <c r="P582" s="53">
        <v>0</v>
      </c>
      <c r="V582" s="53">
        <v>0</v>
      </c>
      <c r="W582" s="53">
        <v>0</v>
      </c>
      <c r="X582" s="53">
        <v>20</v>
      </c>
      <c r="Y582" s="53">
        <v>50</v>
      </c>
      <c r="Z582" s="53">
        <v>30</v>
      </c>
      <c r="AA582" s="53">
        <v>0</v>
      </c>
      <c r="AB582" s="53">
        <v>0</v>
      </c>
      <c r="AC582" s="54">
        <v>0</v>
      </c>
      <c r="AD582" s="54">
        <v>0</v>
      </c>
      <c r="AI582" s="54">
        <v>0</v>
      </c>
      <c r="AJ582" s="54">
        <v>20</v>
      </c>
      <c r="AK582" s="1">
        <v>50</v>
      </c>
      <c r="AL582" s="1">
        <v>30</v>
      </c>
      <c r="AM582" s="1">
        <v>0</v>
      </c>
      <c r="AN582" s="1">
        <v>0</v>
      </c>
      <c r="AO582" s="1">
        <v>0</v>
      </c>
      <c r="AU582" s="1">
        <v>0</v>
      </c>
      <c r="AV582" s="1">
        <v>0</v>
      </c>
      <c r="AW582" s="142" t="str">
        <f t="shared" si="16"/>
        <v/>
      </c>
      <c r="AX582" s="142" t="str">
        <f t="shared" si="17"/>
        <v/>
      </c>
    </row>
    <row r="583" spans="3:50">
      <c r="C583" s="1" t="s">
        <v>1186</v>
      </c>
      <c r="E583" s="1">
        <v>954</v>
      </c>
      <c r="F583" s="1">
        <v>12168</v>
      </c>
      <c r="G583" s="1">
        <v>12168</v>
      </c>
      <c r="H583" s="1">
        <v>9260</v>
      </c>
      <c r="I583" s="53">
        <v>112676</v>
      </c>
      <c r="J583" s="1">
        <v>100</v>
      </c>
      <c r="K583" s="1">
        <v>0</v>
      </c>
      <c r="L583" s="53">
        <v>100876.2</v>
      </c>
      <c r="M583" s="53">
        <v>0</v>
      </c>
      <c r="N583" s="53">
        <v>0</v>
      </c>
      <c r="O583" s="53">
        <v>0</v>
      </c>
      <c r="P583" s="53">
        <v>0</v>
      </c>
      <c r="Q583" s="53" t="s">
        <v>1032</v>
      </c>
      <c r="R583" s="53" t="s">
        <v>1032</v>
      </c>
      <c r="S583" s="53" t="s">
        <v>1032</v>
      </c>
      <c r="T583" s="53" t="s">
        <v>1032</v>
      </c>
      <c r="U583" s="53" t="s">
        <v>1032</v>
      </c>
      <c r="V583" s="53">
        <v>0</v>
      </c>
      <c r="W583" s="53">
        <v>10</v>
      </c>
      <c r="X583" s="53">
        <v>20</v>
      </c>
      <c r="Y583" s="53">
        <v>30</v>
      </c>
      <c r="Z583" s="53">
        <v>30</v>
      </c>
      <c r="AA583" s="53">
        <v>10</v>
      </c>
      <c r="AB583" s="53">
        <v>0</v>
      </c>
      <c r="AC583" s="54">
        <v>0</v>
      </c>
      <c r="AD583" s="54">
        <v>0</v>
      </c>
      <c r="AE583" s="54" t="s">
        <v>1032</v>
      </c>
      <c r="AF583" s="54" t="s">
        <v>1032</v>
      </c>
      <c r="AG583" s="54" t="s">
        <v>1032</v>
      </c>
      <c r="AH583" s="54" t="s">
        <v>1032</v>
      </c>
      <c r="AI583" s="54">
        <v>10</v>
      </c>
      <c r="AJ583" s="54">
        <v>20</v>
      </c>
      <c r="AK583" s="1">
        <v>30</v>
      </c>
      <c r="AL583" s="1">
        <v>30</v>
      </c>
      <c r="AM583" s="1">
        <v>10</v>
      </c>
      <c r="AN583" s="1">
        <v>0</v>
      </c>
      <c r="AO583" s="1">
        <v>0</v>
      </c>
      <c r="AP583" s="1" t="s">
        <v>1032</v>
      </c>
      <c r="AQ583" s="1" t="s">
        <v>1032</v>
      </c>
      <c r="AR583" s="1" t="s">
        <v>1032</v>
      </c>
      <c r="AS583" s="1" t="s">
        <v>1032</v>
      </c>
      <c r="AT583" s="1" t="s">
        <v>1032</v>
      </c>
      <c r="AU583" s="1">
        <v>0</v>
      </c>
      <c r="AV583" s="1">
        <v>0</v>
      </c>
      <c r="AW583" s="142" t="str">
        <f t="shared" si="16"/>
        <v/>
      </c>
      <c r="AX583" s="142" t="str">
        <f t="shared" si="17"/>
        <v/>
      </c>
    </row>
    <row r="584" spans="3:50">
      <c r="C584" s="1" t="s">
        <v>1187</v>
      </c>
      <c r="D584" s="1" t="s">
        <v>1188</v>
      </c>
      <c r="E584" s="1">
        <v>437</v>
      </c>
      <c r="F584" s="1">
        <v>6217</v>
      </c>
      <c r="G584" s="1">
        <v>6217</v>
      </c>
      <c r="H584" s="1">
        <v>11000</v>
      </c>
      <c r="I584" s="53">
        <v>68387</v>
      </c>
      <c r="J584" s="1">
        <v>100</v>
      </c>
      <c r="L584" s="53">
        <v>68387</v>
      </c>
      <c r="M584" s="53">
        <v>0</v>
      </c>
      <c r="N584" s="53">
        <v>0</v>
      </c>
      <c r="O584" s="53">
        <v>0</v>
      </c>
      <c r="P584" s="53">
        <v>0</v>
      </c>
      <c r="V584" s="53">
        <v>0</v>
      </c>
      <c r="W584" s="53">
        <v>10</v>
      </c>
      <c r="X584" s="53">
        <v>20</v>
      </c>
      <c r="Y584" s="53">
        <v>30</v>
      </c>
      <c r="Z584" s="53">
        <v>30</v>
      </c>
      <c r="AA584" s="53">
        <v>10</v>
      </c>
      <c r="AB584" s="53">
        <v>0</v>
      </c>
      <c r="AC584" s="54">
        <v>0</v>
      </c>
      <c r="AD584" s="54">
        <v>0</v>
      </c>
      <c r="AI584" s="54">
        <v>10</v>
      </c>
      <c r="AJ584" s="54">
        <v>20</v>
      </c>
      <c r="AK584" s="1">
        <v>30</v>
      </c>
      <c r="AL584" s="1">
        <v>30</v>
      </c>
      <c r="AM584" s="1">
        <v>10</v>
      </c>
      <c r="AN584" s="1">
        <v>0</v>
      </c>
      <c r="AO584" s="1">
        <v>0</v>
      </c>
      <c r="AU584" s="1">
        <v>0</v>
      </c>
      <c r="AV584" s="1">
        <v>0</v>
      </c>
      <c r="AW584" s="142" t="str">
        <f t="shared" ref="AW584:AW647" si="18">IF(SUM($E584:$AV584)&lt;&gt;0,IFERROR(IFERROR(INDEX(pname,MATCH($B584,pid_fao,0),1),INDEX(pname,MATCH($B584,pid_th,0),1)),""),"")</f>
        <v/>
      </c>
      <c r="AX584" s="142" t="str">
        <f t="shared" ref="AX584:AX647" si="19">IF(SUM($E584:$AV584)&lt;&gt;0,IFERROR(IFERROR(INDEX(pname,MATCH($B584,pid_fao,0),5),INDEX(pname,MATCH($B584,pid_th,0),5)),""),"")</f>
        <v/>
      </c>
    </row>
    <row r="585" spans="3:50">
      <c r="C585" s="1" t="s">
        <v>1187</v>
      </c>
      <c r="D585" s="1" t="s">
        <v>1189</v>
      </c>
      <c r="E585" s="1">
        <v>111</v>
      </c>
      <c r="F585" s="1">
        <v>1821</v>
      </c>
      <c r="G585" s="1">
        <v>1821</v>
      </c>
      <c r="H585" s="1">
        <v>7200</v>
      </c>
      <c r="I585" s="53">
        <v>13111</v>
      </c>
      <c r="J585" s="1">
        <v>100</v>
      </c>
      <c r="L585" s="53">
        <v>1311.2</v>
      </c>
      <c r="M585" s="53">
        <v>0</v>
      </c>
      <c r="N585" s="53">
        <v>0</v>
      </c>
      <c r="O585" s="53">
        <v>0</v>
      </c>
      <c r="P585" s="53">
        <v>0</v>
      </c>
      <c r="V585" s="53">
        <v>0</v>
      </c>
      <c r="W585" s="53">
        <v>10</v>
      </c>
      <c r="X585" s="53">
        <v>20</v>
      </c>
      <c r="Y585" s="53">
        <v>30</v>
      </c>
      <c r="Z585" s="53">
        <v>30</v>
      </c>
      <c r="AA585" s="53">
        <v>10</v>
      </c>
      <c r="AB585" s="53">
        <v>0</v>
      </c>
      <c r="AC585" s="54">
        <v>0</v>
      </c>
      <c r="AD585" s="54">
        <v>0</v>
      </c>
      <c r="AI585" s="54">
        <v>10</v>
      </c>
      <c r="AJ585" s="54">
        <v>20</v>
      </c>
      <c r="AK585" s="1">
        <v>30</v>
      </c>
      <c r="AL585" s="1">
        <v>30</v>
      </c>
      <c r="AM585" s="1">
        <v>10</v>
      </c>
      <c r="AN585" s="1">
        <v>0</v>
      </c>
      <c r="AO585" s="1">
        <v>0</v>
      </c>
      <c r="AU585" s="1">
        <v>0</v>
      </c>
      <c r="AV585" s="1">
        <v>0</v>
      </c>
      <c r="AW585" s="142" t="str">
        <f t="shared" si="18"/>
        <v/>
      </c>
      <c r="AX585" s="142" t="str">
        <f t="shared" si="19"/>
        <v/>
      </c>
    </row>
    <row r="586" spans="3:50">
      <c r="C586" s="1" t="s">
        <v>1187</v>
      </c>
      <c r="D586" s="1" t="s">
        <v>1187</v>
      </c>
      <c r="E586" s="1">
        <v>226</v>
      </c>
      <c r="F586" s="1">
        <v>2260</v>
      </c>
      <c r="G586" s="1">
        <v>2260</v>
      </c>
      <c r="H586" s="1">
        <v>8500</v>
      </c>
      <c r="I586" s="53">
        <v>19210</v>
      </c>
      <c r="J586" s="1">
        <v>100</v>
      </c>
      <c r="L586" s="53">
        <v>19210</v>
      </c>
      <c r="M586" s="53">
        <v>0</v>
      </c>
      <c r="N586" s="53">
        <v>0</v>
      </c>
      <c r="O586" s="53">
        <v>0</v>
      </c>
      <c r="P586" s="53">
        <v>0</v>
      </c>
      <c r="V586" s="53">
        <v>0</v>
      </c>
      <c r="W586" s="53">
        <v>10</v>
      </c>
      <c r="X586" s="53">
        <v>20</v>
      </c>
      <c r="Y586" s="53">
        <v>30</v>
      </c>
      <c r="Z586" s="53">
        <v>30</v>
      </c>
      <c r="AA586" s="53">
        <v>10</v>
      </c>
      <c r="AB586" s="53">
        <v>0</v>
      </c>
      <c r="AC586" s="54">
        <v>0</v>
      </c>
      <c r="AD586" s="54">
        <v>0</v>
      </c>
      <c r="AI586" s="54">
        <v>10</v>
      </c>
      <c r="AJ586" s="54">
        <v>20</v>
      </c>
      <c r="AK586" s="1">
        <v>30</v>
      </c>
      <c r="AL586" s="1">
        <v>30</v>
      </c>
      <c r="AM586" s="1">
        <v>10</v>
      </c>
      <c r="AN586" s="1">
        <v>0</v>
      </c>
      <c r="AO586" s="1">
        <v>0</v>
      </c>
      <c r="AU586" s="1">
        <v>0</v>
      </c>
      <c r="AV586" s="1">
        <v>0</v>
      </c>
      <c r="AW586" s="142" t="str">
        <f t="shared" si="18"/>
        <v/>
      </c>
      <c r="AX586" s="142" t="str">
        <f t="shared" si="19"/>
        <v/>
      </c>
    </row>
    <row r="587" spans="3:50">
      <c r="C587" s="1" t="s">
        <v>1187</v>
      </c>
      <c r="D587" s="1" t="s">
        <v>1190</v>
      </c>
      <c r="E587" s="1">
        <v>180</v>
      </c>
      <c r="F587" s="1">
        <v>1870</v>
      </c>
      <c r="G587" s="1">
        <v>1870</v>
      </c>
      <c r="H587" s="1">
        <v>6400</v>
      </c>
      <c r="I587" s="53">
        <v>11968</v>
      </c>
      <c r="J587" s="1">
        <v>100</v>
      </c>
      <c r="L587" s="53">
        <v>11968</v>
      </c>
      <c r="M587" s="53">
        <v>0</v>
      </c>
      <c r="N587" s="53">
        <v>0</v>
      </c>
      <c r="O587" s="53">
        <v>0</v>
      </c>
      <c r="P587" s="53">
        <v>0</v>
      </c>
      <c r="V587" s="53">
        <v>0</v>
      </c>
      <c r="W587" s="53">
        <v>10</v>
      </c>
      <c r="X587" s="53">
        <v>20</v>
      </c>
      <c r="Y587" s="53">
        <v>30</v>
      </c>
      <c r="Z587" s="53">
        <v>30</v>
      </c>
      <c r="AA587" s="53">
        <v>10</v>
      </c>
      <c r="AB587" s="53">
        <v>0</v>
      </c>
      <c r="AC587" s="54">
        <v>0</v>
      </c>
      <c r="AD587" s="54">
        <v>0</v>
      </c>
      <c r="AI587" s="54">
        <v>10</v>
      </c>
      <c r="AJ587" s="54">
        <v>20</v>
      </c>
      <c r="AK587" s="1">
        <v>30</v>
      </c>
      <c r="AL587" s="1">
        <v>30</v>
      </c>
      <c r="AM587" s="1">
        <v>10</v>
      </c>
      <c r="AN587" s="1">
        <v>0</v>
      </c>
      <c r="AO587" s="1">
        <v>0</v>
      </c>
      <c r="AU587" s="1">
        <v>0</v>
      </c>
      <c r="AV587" s="1">
        <v>0</v>
      </c>
      <c r="AW587" s="142" t="str">
        <f t="shared" si="18"/>
        <v/>
      </c>
      <c r="AX587" s="142" t="str">
        <f t="shared" si="19"/>
        <v/>
      </c>
    </row>
    <row r="588" spans="3:50">
      <c r="C588" s="1" t="s">
        <v>1191</v>
      </c>
      <c r="E588" s="1">
        <v>27</v>
      </c>
      <c r="F588" s="1">
        <v>407</v>
      </c>
      <c r="G588" s="1">
        <v>407</v>
      </c>
      <c r="H588" s="1">
        <v>1000</v>
      </c>
      <c r="I588" s="53">
        <v>407</v>
      </c>
      <c r="L588" s="53">
        <v>427.35</v>
      </c>
      <c r="M588" s="53">
        <v>0</v>
      </c>
      <c r="N588" s="53">
        <v>0</v>
      </c>
      <c r="O588" s="53">
        <v>0</v>
      </c>
      <c r="P588" s="53">
        <v>0</v>
      </c>
      <c r="Q588" s="53" t="s">
        <v>1032</v>
      </c>
      <c r="R588" s="53" t="s">
        <v>1032</v>
      </c>
      <c r="S588" s="53" t="s">
        <v>1032</v>
      </c>
      <c r="T588" s="53" t="s">
        <v>1032</v>
      </c>
      <c r="U588" s="53" t="s">
        <v>1032</v>
      </c>
      <c r="V588" s="53">
        <v>0</v>
      </c>
      <c r="W588" s="53">
        <v>10</v>
      </c>
      <c r="X588" s="53">
        <v>40</v>
      </c>
      <c r="Y588" s="53">
        <v>40</v>
      </c>
      <c r="Z588" s="53">
        <v>10</v>
      </c>
      <c r="AA588" s="53">
        <v>0</v>
      </c>
      <c r="AB588" s="53">
        <v>0</v>
      </c>
      <c r="AC588" s="54">
        <v>0</v>
      </c>
      <c r="AD588" s="54">
        <v>0</v>
      </c>
      <c r="AE588" s="54" t="s">
        <v>1032</v>
      </c>
      <c r="AF588" s="54" t="s">
        <v>1032</v>
      </c>
      <c r="AG588" s="54" t="s">
        <v>1032</v>
      </c>
      <c r="AH588" s="54" t="s">
        <v>1032</v>
      </c>
      <c r="AI588" s="54">
        <v>0</v>
      </c>
      <c r="AJ588" s="54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 t="s">
        <v>1032</v>
      </c>
      <c r="AQ588" s="1" t="s">
        <v>1032</v>
      </c>
      <c r="AR588" s="1" t="s">
        <v>1032</v>
      </c>
      <c r="AS588" s="1" t="s">
        <v>1032</v>
      </c>
      <c r="AT588" s="1" t="s">
        <v>1032</v>
      </c>
      <c r="AU588" s="1">
        <v>0</v>
      </c>
      <c r="AV588" s="1">
        <v>0</v>
      </c>
      <c r="AW588" s="142" t="str">
        <f t="shared" si="18"/>
        <v/>
      </c>
      <c r="AX588" s="142" t="str">
        <f t="shared" si="19"/>
        <v/>
      </c>
    </row>
    <row r="589" spans="3:50">
      <c r="C589" s="1" t="s">
        <v>1192</v>
      </c>
      <c r="D589" s="1" t="s">
        <v>1193</v>
      </c>
      <c r="E589" s="1">
        <v>4</v>
      </c>
      <c r="F589" s="1">
        <v>123</v>
      </c>
      <c r="G589" s="1">
        <v>123</v>
      </c>
      <c r="H589" s="1">
        <v>1000</v>
      </c>
      <c r="I589" s="53">
        <v>123</v>
      </c>
      <c r="L589" s="53">
        <v>129.15</v>
      </c>
      <c r="M589" s="53">
        <v>0</v>
      </c>
      <c r="N589" s="53">
        <v>0</v>
      </c>
      <c r="O589" s="53">
        <v>0</v>
      </c>
      <c r="P589" s="53">
        <v>0</v>
      </c>
      <c r="V589" s="53">
        <v>0</v>
      </c>
      <c r="W589" s="53">
        <v>10</v>
      </c>
      <c r="X589" s="53">
        <v>40</v>
      </c>
      <c r="Y589" s="53">
        <v>40</v>
      </c>
      <c r="Z589" s="53">
        <v>10</v>
      </c>
      <c r="AA589" s="53">
        <v>0</v>
      </c>
      <c r="AB589" s="53">
        <v>0</v>
      </c>
      <c r="AC589" s="54">
        <v>0</v>
      </c>
      <c r="AD589" s="54">
        <v>0</v>
      </c>
      <c r="AI589" s="54">
        <v>0</v>
      </c>
      <c r="AJ589" s="54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U589" s="1">
        <v>0</v>
      </c>
      <c r="AV589" s="1">
        <v>0</v>
      </c>
      <c r="AW589" s="142" t="str">
        <f t="shared" si="18"/>
        <v/>
      </c>
      <c r="AX589" s="142" t="str">
        <f t="shared" si="19"/>
        <v/>
      </c>
    </row>
    <row r="590" spans="3:50">
      <c r="C590" s="1" t="s">
        <v>1192</v>
      </c>
      <c r="D590" s="1" t="s">
        <v>1194</v>
      </c>
      <c r="E590" s="1">
        <v>1</v>
      </c>
      <c r="F590" s="1">
        <v>38</v>
      </c>
      <c r="G590" s="1">
        <v>38</v>
      </c>
      <c r="H590" s="1">
        <v>1000</v>
      </c>
      <c r="I590" s="53">
        <v>38</v>
      </c>
      <c r="L590" s="53">
        <v>39.9</v>
      </c>
      <c r="M590" s="53">
        <v>0</v>
      </c>
      <c r="N590" s="53">
        <v>0</v>
      </c>
      <c r="O590" s="53">
        <v>0</v>
      </c>
      <c r="P590" s="53">
        <v>0</v>
      </c>
      <c r="V590" s="53">
        <v>0</v>
      </c>
      <c r="W590" s="53">
        <v>10</v>
      </c>
      <c r="X590" s="53">
        <v>40</v>
      </c>
      <c r="Y590" s="53">
        <v>40</v>
      </c>
      <c r="Z590" s="53">
        <v>10</v>
      </c>
      <c r="AA590" s="53">
        <v>0</v>
      </c>
      <c r="AB590" s="53">
        <v>0</v>
      </c>
      <c r="AC590" s="54">
        <v>0</v>
      </c>
      <c r="AD590" s="54">
        <v>0</v>
      </c>
      <c r="AI590" s="54">
        <v>0</v>
      </c>
      <c r="AJ590" s="54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U590" s="1">
        <v>0</v>
      </c>
      <c r="AV590" s="1">
        <v>0</v>
      </c>
      <c r="AW590" s="142" t="str">
        <f t="shared" si="18"/>
        <v/>
      </c>
      <c r="AX590" s="142" t="str">
        <f t="shared" si="19"/>
        <v/>
      </c>
    </row>
    <row r="591" spans="3:50">
      <c r="C591" s="1" t="s">
        <v>1192</v>
      </c>
      <c r="D591" s="1" t="s">
        <v>1195</v>
      </c>
      <c r="I591" s="53">
        <v>0</v>
      </c>
      <c r="L591" s="53">
        <v>0</v>
      </c>
      <c r="M591" s="53">
        <v>0</v>
      </c>
      <c r="N591" s="53">
        <v>0</v>
      </c>
      <c r="O591" s="53">
        <v>0</v>
      </c>
      <c r="P591" s="53">
        <v>0</v>
      </c>
      <c r="V591" s="53">
        <v>0</v>
      </c>
      <c r="AA591" s="53">
        <v>0</v>
      </c>
      <c r="AB591" s="53">
        <v>0</v>
      </c>
      <c r="AC591" s="54">
        <v>0</v>
      </c>
      <c r="AD591" s="54">
        <v>0</v>
      </c>
      <c r="AI591" s="54">
        <v>0</v>
      </c>
      <c r="AJ591" s="54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U591" s="1">
        <v>0</v>
      </c>
      <c r="AV591" s="1">
        <v>0</v>
      </c>
      <c r="AW591" s="142" t="str">
        <f t="shared" si="18"/>
        <v/>
      </c>
      <c r="AX591" s="142" t="str">
        <f t="shared" si="19"/>
        <v/>
      </c>
    </row>
    <row r="592" spans="3:50">
      <c r="C592" s="1" t="s">
        <v>1192</v>
      </c>
      <c r="D592" s="1" t="s">
        <v>1095</v>
      </c>
      <c r="I592" s="53">
        <v>0</v>
      </c>
      <c r="L592" s="53">
        <v>0</v>
      </c>
      <c r="M592" s="53">
        <v>0</v>
      </c>
      <c r="N592" s="53">
        <v>0</v>
      </c>
      <c r="O592" s="53">
        <v>0</v>
      </c>
      <c r="P592" s="53">
        <v>0</v>
      </c>
      <c r="V592" s="53">
        <v>0</v>
      </c>
      <c r="AA592" s="53">
        <v>0</v>
      </c>
      <c r="AB592" s="53">
        <v>0</v>
      </c>
      <c r="AC592" s="54">
        <v>0</v>
      </c>
      <c r="AD592" s="54">
        <v>0</v>
      </c>
      <c r="AI592" s="54">
        <v>0</v>
      </c>
      <c r="AJ592" s="54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U592" s="1">
        <v>0</v>
      </c>
      <c r="AV592" s="1">
        <v>0</v>
      </c>
      <c r="AW592" s="142" t="str">
        <f t="shared" si="18"/>
        <v/>
      </c>
      <c r="AX592" s="142" t="str">
        <f t="shared" si="19"/>
        <v/>
      </c>
    </row>
    <row r="593" spans="3:50">
      <c r="C593" s="1" t="s">
        <v>1192</v>
      </c>
      <c r="D593" s="1" t="s">
        <v>1196</v>
      </c>
      <c r="I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V593" s="53">
        <v>0</v>
      </c>
      <c r="AA593" s="53">
        <v>0</v>
      </c>
      <c r="AB593" s="53">
        <v>0</v>
      </c>
      <c r="AC593" s="54">
        <v>0</v>
      </c>
      <c r="AD593" s="54">
        <v>0</v>
      </c>
      <c r="AI593" s="54">
        <v>0</v>
      </c>
      <c r="AJ593" s="54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U593" s="1">
        <v>0</v>
      </c>
      <c r="AV593" s="1">
        <v>0</v>
      </c>
      <c r="AW593" s="142" t="str">
        <f t="shared" si="18"/>
        <v/>
      </c>
      <c r="AX593" s="142" t="str">
        <f t="shared" si="19"/>
        <v/>
      </c>
    </row>
    <row r="594" spans="3:50">
      <c r="C594" s="1" t="s">
        <v>1192</v>
      </c>
      <c r="D594" s="1" t="s">
        <v>1197</v>
      </c>
      <c r="E594" s="1">
        <v>3</v>
      </c>
      <c r="F594" s="1">
        <v>45</v>
      </c>
      <c r="G594" s="1">
        <v>45</v>
      </c>
      <c r="H594" s="1">
        <v>1000</v>
      </c>
      <c r="I594" s="53">
        <v>45</v>
      </c>
      <c r="L594" s="53">
        <v>47.25</v>
      </c>
      <c r="M594" s="53">
        <v>0</v>
      </c>
      <c r="N594" s="53">
        <v>0</v>
      </c>
      <c r="O594" s="53">
        <v>0</v>
      </c>
      <c r="P594" s="53">
        <v>0</v>
      </c>
      <c r="V594" s="53">
        <v>0</v>
      </c>
      <c r="W594" s="53">
        <v>10</v>
      </c>
      <c r="X594" s="53">
        <v>40</v>
      </c>
      <c r="Y594" s="53">
        <v>40</v>
      </c>
      <c r="Z594" s="53">
        <v>10</v>
      </c>
      <c r="AA594" s="53">
        <v>0</v>
      </c>
      <c r="AB594" s="53">
        <v>0</v>
      </c>
      <c r="AC594" s="54">
        <v>0</v>
      </c>
      <c r="AD594" s="54">
        <v>0</v>
      </c>
      <c r="AI594" s="54">
        <v>0</v>
      </c>
      <c r="AJ594" s="54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U594" s="1">
        <v>0</v>
      </c>
      <c r="AV594" s="1">
        <v>0</v>
      </c>
      <c r="AW594" s="142" t="str">
        <f t="shared" si="18"/>
        <v/>
      </c>
      <c r="AX594" s="142" t="str">
        <f t="shared" si="19"/>
        <v/>
      </c>
    </row>
    <row r="595" spans="3:50">
      <c r="C595" s="1" t="s">
        <v>1192</v>
      </c>
      <c r="D595" s="1" t="s">
        <v>1198</v>
      </c>
      <c r="E595" s="1">
        <v>1</v>
      </c>
      <c r="F595" s="1">
        <v>6</v>
      </c>
      <c r="G595" s="1">
        <v>6</v>
      </c>
      <c r="H595" s="1">
        <v>1000</v>
      </c>
      <c r="I595" s="53">
        <v>6</v>
      </c>
      <c r="L595" s="53">
        <v>6.3</v>
      </c>
      <c r="M595" s="53">
        <v>0</v>
      </c>
      <c r="N595" s="53">
        <v>0</v>
      </c>
      <c r="O595" s="53">
        <v>0</v>
      </c>
      <c r="P595" s="53">
        <v>0</v>
      </c>
      <c r="V595" s="53">
        <v>0</v>
      </c>
      <c r="W595" s="53">
        <v>10</v>
      </c>
      <c r="X595" s="53">
        <v>40</v>
      </c>
      <c r="Y595" s="53">
        <v>40</v>
      </c>
      <c r="Z595" s="53">
        <v>10</v>
      </c>
      <c r="AA595" s="53">
        <v>0</v>
      </c>
      <c r="AB595" s="53">
        <v>0</v>
      </c>
      <c r="AC595" s="54">
        <v>0</v>
      </c>
      <c r="AD595" s="54">
        <v>0</v>
      </c>
      <c r="AI595" s="54">
        <v>0</v>
      </c>
      <c r="AJ595" s="54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U595" s="1">
        <v>0</v>
      </c>
      <c r="AV595" s="1">
        <v>0</v>
      </c>
      <c r="AW595" s="142" t="str">
        <f t="shared" si="18"/>
        <v/>
      </c>
      <c r="AX595" s="142" t="str">
        <f t="shared" si="19"/>
        <v/>
      </c>
    </row>
    <row r="596" spans="3:50">
      <c r="C596" s="1" t="s">
        <v>1192</v>
      </c>
      <c r="D596" s="1" t="s">
        <v>1192</v>
      </c>
      <c r="I596" s="53">
        <v>0</v>
      </c>
      <c r="L596" s="53">
        <v>0</v>
      </c>
      <c r="M596" s="53">
        <v>0</v>
      </c>
      <c r="N596" s="53">
        <v>0</v>
      </c>
      <c r="O596" s="53">
        <v>0</v>
      </c>
      <c r="P596" s="53">
        <v>0</v>
      </c>
      <c r="V596" s="53">
        <v>0</v>
      </c>
      <c r="AA596" s="53">
        <v>0</v>
      </c>
      <c r="AB596" s="53">
        <v>0</v>
      </c>
      <c r="AC596" s="54">
        <v>0</v>
      </c>
      <c r="AD596" s="54">
        <v>0</v>
      </c>
      <c r="AI596" s="54">
        <v>0</v>
      </c>
      <c r="AJ596" s="54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U596" s="1">
        <v>0</v>
      </c>
      <c r="AV596" s="1">
        <v>0</v>
      </c>
      <c r="AW596" s="142" t="str">
        <f t="shared" si="18"/>
        <v/>
      </c>
      <c r="AX596" s="142" t="str">
        <f t="shared" si="19"/>
        <v/>
      </c>
    </row>
    <row r="597" spans="3:50">
      <c r="C597" s="1" t="s">
        <v>1192</v>
      </c>
      <c r="D597" s="1" t="s">
        <v>1199</v>
      </c>
      <c r="I597" s="53">
        <v>0</v>
      </c>
      <c r="L597" s="53">
        <v>0</v>
      </c>
      <c r="M597" s="53">
        <v>0</v>
      </c>
      <c r="N597" s="53">
        <v>0</v>
      </c>
      <c r="O597" s="53">
        <v>0</v>
      </c>
      <c r="P597" s="53">
        <v>0</v>
      </c>
      <c r="V597" s="53">
        <v>0</v>
      </c>
      <c r="AA597" s="53">
        <v>0</v>
      </c>
      <c r="AB597" s="53">
        <v>0</v>
      </c>
      <c r="AC597" s="54">
        <v>0</v>
      </c>
      <c r="AD597" s="54">
        <v>0</v>
      </c>
      <c r="AI597" s="54">
        <v>0</v>
      </c>
      <c r="AJ597" s="54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U597" s="1">
        <v>0</v>
      </c>
      <c r="AV597" s="1">
        <v>0</v>
      </c>
      <c r="AW597" s="142" t="str">
        <f t="shared" si="18"/>
        <v/>
      </c>
      <c r="AX597" s="142" t="str">
        <f t="shared" si="19"/>
        <v/>
      </c>
    </row>
    <row r="598" spans="3:50">
      <c r="C598" s="1" t="s">
        <v>1192</v>
      </c>
      <c r="D598" s="1" t="s">
        <v>1200</v>
      </c>
      <c r="E598" s="1">
        <v>4</v>
      </c>
      <c r="F598" s="1">
        <v>44</v>
      </c>
      <c r="G598" s="1">
        <v>44</v>
      </c>
      <c r="H598" s="1">
        <v>1000</v>
      </c>
      <c r="I598" s="53">
        <v>44</v>
      </c>
      <c r="L598" s="53">
        <v>46.2</v>
      </c>
      <c r="M598" s="53">
        <v>0</v>
      </c>
      <c r="N598" s="53">
        <v>0</v>
      </c>
      <c r="O598" s="53">
        <v>0</v>
      </c>
      <c r="P598" s="53">
        <v>0</v>
      </c>
      <c r="V598" s="53">
        <v>0</v>
      </c>
      <c r="W598" s="53">
        <v>10</v>
      </c>
      <c r="X598" s="53">
        <v>40</v>
      </c>
      <c r="Y598" s="53">
        <v>40</v>
      </c>
      <c r="Z598" s="53">
        <v>10</v>
      </c>
      <c r="AA598" s="53">
        <v>0</v>
      </c>
      <c r="AB598" s="53">
        <v>0</v>
      </c>
      <c r="AC598" s="54">
        <v>0</v>
      </c>
      <c r="AD598" s="54">
        <v>0</v>
      </c>
      <c r="AI598" s="54">
        <v>0</v>
      </c>
      <c r="AJ598" s="54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U598" s="1">
        <v>0</v>
      </c>
      <c r="AV598" s="1">
        <v>0</v>
      </c>
      <c r="AW598" s="142" t="str">
        <f t="shared" si="18"/>
        <v/>
      </c>
      <c r="AX598" s="142" t="str">
        <f t="shared" si="19"/>
        <v/>
      </c>
    </row>
    <row r="599" spans="3:50">
      <c r="C599" s="1" t="s">
        <v>1192</v>
      </c>
      <c r="D599" s="1" t="s">
        <v>1201</v>
      </c>
      <c r="E599" s="1">
        <v>4</v>
      </c>
      <c r="F599" s="1">
        <v>46</v>
      </c>
      <c r="G599" s="1">
        <v>46</v>
      </c>
      <c r="H599" s="1">
        <v>1000</v>
      </c>
      <c r="I599" s="53">
        <v>46</v>
      </c>
      <c r="L599" s="53">
        <v>48.3</v>
      </c>
      <c r="M599" s="53">
        <v>0</v>
      </c>
      <c r="N599" s="53">
        <v>0</v>
      </c>
      <c r="O599" s="53">
        <v>0</v>
      </c>
      <c r="P599" s="53">
        <v>0</v>
      </c>
      <c r="V599" s="53">
        <v>0</v>
      </c>
      <c r="W599" s="53">
        <v>10</v>
      </c>
      <c r="X599" s="53">
        <v>40</v>
      </c>
      <c r="Y599" s="53">
        <v>40</v>
      </c>
      <c r="Z599" s="53">
        <v>10</v>
      </c>
      <c r="AA599" s="53">
        <v>0</v>
      </c>
      <c r="AB599" s="53">
        <v>0</v>
      </c>
      <c r="AC599" s="54">
        <v>0</v>
      </c>
      <c r="AD599" s="54">
        <v>0</v>
      </c>
      <c r="AI599" s="54">
        <v>0</v>
      </c>
      <c r="AJ599" s="54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U599" s="1">
        <v>0</v>
      </c>
      <c r="AV599" s="1">
        <v>0</v>
      </c>
      <c r="AW599" s="142" t="str">
        <f t="shared" si="18"/>
        <v/>
      </c>
      <c r="AX599" s="142" t="str">
        <f t="shared" si="19"/>
        <v/>
      </c>
    </row>
    <row r="600" spans="3:50">
      <c r="C600" s="1" t="s">
        <v>1192</v>
      </c>
      <c r="D600" s="1" t="s">
        <v>1084</v>
      </c>
      <c r="E600" s="1">
        <v>6</v>
      </c>
      <c r="F600" s="1">
        <v>60</v>
      </c>
      <c r="G600" s="1">
        <v>60</v>
      </c>
      <c r="H600" s="1">
        <v>1000</v>
      </c>
      <c r="I600" s="53">
        <v>60</v>
      </c>
      <c r="L600" s="53">
        <v>63</v>
      </c>
      <c r="M600" s="53">
        <v>0</v>
      </c>
      <c r="N600" s="53">
        <v>0</v>
      </c>
      <c r="O600" s="53">
        <v>0</v>
      </c>
      <c r="P600" s="53">
        <v>0</v>
      </c>
      <c r="V600" s="53">
        <v>0</v>
      </c>
      <c r="W600" s="53">
        <v>10</v>
      </c>
      <c r="X600" s="53">
        <v>40</v>
      </c>
      <c r="Y600" s="53">
        <v>40</v>
      </c>
      <c r="Z600" s="53">
        <v>10</v>
      </c>
      <c r="AA600" s="53">
        <v>0</v>
      </c>
      <c r="AB600" s="53">
        <v>0</v>
      </c>
      <c r="AC600" s="54">
        <v>0</v>
      </c>
      <c r="AD600" s="54">
        <v>0</v>
      </c>
      <c r="AI600" s="54">
        <v>0</v>
      </c>
      <c r="AJ600" s="54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U600" s="1">
        <v>0</v>
      </c>
      <c r="AV600" s="1">
        <v>0</v>
      </c>
      <c r="AW600" s="142" t="str">
        <f t="shared" si="18"/>
        <v/>
      </c>
      <c r="AX600" s="142" t="str">
        <f t="shared" si="19"/>
        <v/>
      </c>
    </row>
    <row r="601" spans="3:50">
      <c r="C601" s="1" t="s">
        <v>1192</v>
      </c>
      <c r="D601" s="1" t="s">
        <v>1202</v>
      </c>
      <c r="E601" s="1">
        <v>4</v>
      </c>
      <c r="F601" s="1">
        <v>45</v>
      </c>
      <c r="G601" s="1">
        <v>45</v>
      </c>
      <c r="H601" s="1">
        <v>1000</v>
      </c>
      <c r="I601" s="53">
        <v>45</v>
      </c>
      <c r="L601" s="53">
        <v>47.25</v>
      </c>
      <c r="M601" s="53">
        <v>0</v>
      </c>
      <c r="N601" s="53">
        <v>0</v>
      </c>
      <c r="O601" s="53">
        <v>0</v>
      </c>
      <c r="P601" s="53">
        <v>0</v>
      </c>
      <c r="V601" s="53">
        <v>0</v>
      </c>
      <c r="W601" s="53">
        <v>10</v>
      </c>
      <c r="X601" s="53">
        <v>40</v>
      </c>
      <c r="Y601" s="53">
        <v>40</v>
      </c>
      <c r="Z601" s="53">
        <v>10</v>
      </c>
      <c r="AA601" s="53">
        <v>0</v>
      </c>
      <c r="AB601" s="53">
        <v>0</v>
      </c>
      <c r="AC601" s="54">
        <v>0</v>
      </c>
      <c r="AD601" s="54">
        <v>0</v>
      </c>
      <c r="AI601" s="54">
        <v>0</v>
      </c>
      <c r="AJ601" s="54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U601" s="1">
        <v>0</v>
      </c>
      <c r="AV601" s="1">
        <v>0</v>
      </c>
      <c r="AW601" s="142" t="str">
        <f t="shared" si="18"/>
        <v/>
      </c>
      <c r="AX601" s="142" t="str">
        <f t="shared" si="19"/>
        <v/>
      </c>
    </row>
    <row r="602" spans="3:50">
      <c r="C602" s="1" t="s">
        <v>1203</v>
      </c>
      <c r="E602" s="1">
        <v>238</v>
      </c>
      <c r="F602" s="1">
        <v>3482.2799999999997</v>
      </c>
      <c r="G602" s="1">
        <v>3482.2799999999997</v>
      </c>
      <c r="H602" s="1">
        <v>1000</v>
      </c>
      <c r="I602" s="53">
        <v>3484</v>
      </c>
      <c r="J602" s="1">
        <v>100</v>
      </c>
      <c r="K602" s="1">
        <v>0</v>
      </c>
      <c r="L602" s="53">
        <v>3482280</v>
      </c>
      <c r="M602" s="53">
        <v>0</v>
      </c>
      <c r="N602" s="53">
        <v>0</v>
      </c>
      <c r="O602" s="53">
        <v>0</v>
      </c>
      <c r="P602" s="53">
        <v>0</v>
      </c>
      <c r="Q602" s="53" t="s">
        <v>1032</v>
      </c>
      <c r="R602" s="53" t="s">
        <v>1032</v>
      </c>
      <c r="S602" s="53" t="s">
        <v>1032</v>
      </c>
      <c r="T602" s="53" t="s">
        <v>1032</v>
      </c>
      <c r="U602" s="53" t="s">
        <v>1032</v>
      </c>
      <c r="V602" s="53">
        <v>0</v>
      </c>
      <c r="W602" s="53">
        <v>0</v>
      </c>
      <c r="X602" s="53">
        <v>5</v>
      </c>
      <c r="Y602" s="53">
        <v>20</v>
      </c>
      <c r="Z602" s="53">
        <v>40</v>
      </c>
      <c r="AA602" s="53">
        <v>30</v>
      </c>
      <c r="AB602" s="53">
        <v>5</v>
      </c>
      <c r="AC602" s="54">
        <v>0</v>
      </c>
      <c r="AD602" s="54">
        <v>0</v>
      </c>
      <c r="AE602" s="54" t="s">
        <v>1032</v>
      </c>
      <c r="AF602" s="54" t="s">
        <v>1032</v>
      </c>
      <c r="AG602" s="54" t="s">
        <v>1032</v>
      </c>
      <c r="AH602" s="54" t="s">
        <v>1032</v>
      </c>
      <c r="AI602" s="54">
        <v>0</v>
      </c>
      <c r="AJ602" s="54">
        <v>5</v>
      </c>
      <c r="AK602" s="1">
        <v>20</v>
      </c>
      <c r="AL602" s="1">
        <v>45</v>
      </c>
      <c r="AM602" s="1">
        <v>30</v>
      </c>
      <c r="AN602" s="1">
        <v>5</v>
      </c>
      <c r="AO602" s="1">
        <v>0</v>
      </c>
      <c r="AP602" s="1" t="s">
        <v>1032</v>
      </c>
      <c r="AQ602" s="1" t="s">
        <v>1032</v>
      </c>
      <c r="AR602" s="1" t="s">
        <v>1032</v>
      </c>
      <c r="AS602" s="1" t="s">
        <v>1032</v>
      </c>
      <c r="AT602" s="1" t="s">
        <v>1032</v>
      </c>
      <c r="AU602" s="1">
        <v>0</v>
      </c>
      <c r="AV602" s="1">
        <v>0</v>
      </c>
      <c r="AW602" s="142" t="str">
        <f t="shared" si="18"/>
        <v/>
      </c>
      <c r="AX602" s="142" t="str">
        <f t="shared" si="19"/>
        <v/>
      </c>
    </row>
    <row r="603" spans="3:50">
      <c r="C603" s="1" t="s">
        <v>1204</v>
      </c>
      <c r="D603" s="1" t="s">
        <v>1205</v>
      </c>
      <c r="E603" s="1">
        <v>4</v>
      </c>
      <c r="F603" s="1">
        <v>32.25</v>
      </c>
      <c r="G603" s="1">
        <v>32.25</v>
      </c>
      <c r="H603" s="1">
        <v>1000</v>
      </c>
      <c r="I603" s="53">
        <v>32</v>
      </c>
      <c r="J603" s="1">
        <v>100</v>
      </c>
      <c r="L603" s="53">
        <v>32250</v>
      </c>
      <c r="M603" s="53">
        <v>0</v>
      </c>
      <c r="N603" s="53">
        <v>0</v>
      </c>
      <c r="O603" s="53">
        <v>0</v>
      </c>
      <c r="P603" s="53">
        <v>0</v>
      </c>
      <c r="V603" s="53">
        <v>0</v>
      </c>
      <c r="W603" s="53">
        <v>0</v>
      </c>
      <c r="X603" s="53">
        <v>5</v>
      </c>
      <c r="Y603" s="53">
        <v>20</v>
      </c>
      <c r="Z603" s="53">
        <v>40</v>
      </c>
      <c r="AA603" s="53">
        <v>30</v>
      </c>
      <c r="AB603" s="53">
        <v>5</v>
      </c>
      <c r="AC603" s="54">
        <v>0</v>
      </c>
      <c r="AD603" s="54">
        <v>0</v>
      </c>
      <c r="AI603" s="54">
        <v>0</v>
      </c>
      <c r="AJ603" s="54">
        <v>5</v>
      </c>
      <c r="AK603" s="1">
        <v>20</v>
      </c>
      <c r="AL603" s="1">
        <v>45</v>
      </c>
      <c r="AM603" s="1">
        <v>30</v>
      </c>
      <c r="AN603" s="1">
        <v>5</v>
      </c>
      <c r="AO603" s="1">
        <v>0</v>
      </c>
      <c r="AU603" s="1">
        <v>0</v>
      </c>
      <c r="AV603" s="1">
        <v>0</v>
      </c>
      <c r="AW603" s="142" t="str">
        <f t="shared" si="18"/>
        <v/>
      </c>
      <c r="AX603" s="142" t="str">
        <f t="shared" si="19"/>
        <v/>
      </c>
    </row>
    <row r="604" spans="3:50">
      <c r="C604" s="1" t="s">
        <v>1204</v>
      </c>
      <c r="D604" s="1" t="s">
        <v>1206</v>
      </c>
      <c r="E604" s="1">
        <v>19</v>
      </c>
      <c r="F604" s="1">
        <v>572.75</v>
      </c>
      <c r="G604" s="1">
        <v>572.75</v>
      </c>
      <c r="H604" s="1">
        <v>1000</v>
      </c>
      <c r="I604" s="53">
        <v>573</v>
      </c>
      <c r="J604" s="1">
        <v>100</v>
      </c>
      <c r="L604" s="53">
        <v>572750</v>
      </c>
      <c r="M604" s="53">
        <v>0</v>
      </c>
      <c r="N604" s="53">
        <v>0</v>
      </c>
      <c r="O604" s="53">
        <v>0</v>
      </c>
      <c r="P604" s="53">
        <v>0</v>
      </c>
      <c r="V604" s="53">
        <v>0</v>
      </c>
      <c r="W604" s="53">
        <v>0</v>
      </c>
      <c r="X604" s="53">
        <v>5</v>
      </c>
      <c r="Y604" s="53">
        <v>20</v>
      </c>
      <c r="Z604" s="53">
        <v>40</v>
      </c>
      <c r="AA604" s="53">
        <v>30</v>
      </c>
      <c r="AB604" s="53">
        <v>5</v>
      </c>
      <c r="AC604" s="54">
        <v>0</v>
      </c>
      <c r="AD604" s="54">
        <v>0</v>
      </c>
      <c r="AI604" s="54">
        <v>0</v>
      </c>
      <c r="AJ604" s="54">
        <v>5</v>
      </c>
      <c r="AK604" s="1">
        <v>20</v>
      </c>
      <c r="AL604" s="1">
        <v>45</v>
      </c>
      <c r="AM604" s="1">
        <v>30</v>
      </c>
      <c r="AN604" s="1">
        <v>5</v>
      </c>
      <c r="AO604" s="1">
        <v>0</v>
      </c>
      <c r="AU604" s="1">
        <v>0</v>
      </c>
      <c r="AV604" s="1">
        <v>0</v>
      </c>
      <c r="AW604" s="142" t="str">
        <f t="shared" si="18"/>
        <v/>
      </c>
      <c r="AX604" s="142" t="str">
        <f t="shared" si="19"/>
        <v/>
      </c>
    </row>
    <row r="605" spans="3:50">
      <c r="C605" s="1" t="s">
        <v>1204</v>
      </c>
      <c r="D605" s="1" t="s">
        <v>1207</v>
      </c>
      <c r="E605" s="1">
        <v>1</v>
      </c>
      <c r="F605" s="1">
        <v>5</v>
      </c>
      <c r="G605" s="1">
        <v>5</v>
      </c>
      <c r="H605" s="1">
        <v>1000</v>
      </c>
      <c r="I605" s="53">
        <v>5</v>
      </c>
      <c r="J605" s="1">
        <v>100</v>
      </c>
      <c r="L605" s="53">
        <v>5000</v>
      </c>
      <c r="M605" s="53">
        <v>0</v>
      </c>
      <c r="N605" s="53">
        <v>0</v>
      </c>
      <c r="O605" s="53">
        <v>0</v>
      </c>
      <c r="P605" s="53">
        <v>0</v>
      </c>
      <c r="V605" s="53">
        <v>0</v>
      </c>
      <c r="W605" s="53">
        <v>0</v>
      </c>
      <c r="X605" s="53">
        <v>5</v>
      </c>
      <c r="Y605" s="53">
        <v>20</v>
      </c>
      <c r="Z605" s="53">
        <v>40</v>
      </c>
      <c r="AA605" s="53">
        <v>30</v>
      </c>
      <c r="AB605" s="53">
        <v>5</v>
      </c>
      <c r="AC605" s="54">
        <v>0</v>
      </c>
      <c r="AD605" s="54">
        <v>0</v>
      </c>
      <c r="AI605" s="54">
        <v>0</v>
      </c>
      <c r="AJ605" s="54">
        <v>5</v>
      </c>
      <c r="AK605" s="1">
        <v>20</v>
      </c>
      <c r="AL605" s="1">
        <v>45</v>
      </c>
      <c r="AM605" s="1">
        <v>30</v>
      </c>
      <c r="AN605" s="1">
        <v>5</v>
      </c>
      <c r="AO605" s="1">
        <v>0</v>
      </c>
      <c r="AU605" s="1">
        <v>0</v>
      </c>
      <c r="AV605" s="1">
        <v>0</v>
      </c>
      <c r="AW605" s="142" t="str">
        <f t="shared" si="18"/>
        <v/>
      </c>
      <c r="AX605" s="142" t="str">
        <f t="shared" si="19"/>
        <v/>
      </c>
    </row>
    <row r="606" spans="3:50">
      <c r="C606" s="1" t="s">
        <v>1204</v>
      </c>
      <c r="D606" s="1" t="s">
        <v>1208</v>
      </c>
      <c r="E606" s="1">
        <v>5</v>
      </c>
      <c r="F606" s="1">
        <v>78</v>
      </c>
      <c r="G606" s="1">
        <v>78</v>
      </c>
      <c r="H606" s="1">
        <v>1000</v>
      </c>
      <c r="I606" s="53">
        <v>78</v>
      </c>
      <c r="J606" s="1">
        <v>100</v>
      </c>
      <c r="L606" s="53">
        <v>78000</v>
      </c>
      <c r="M606" s="53">
        <v>0</v>
      </c>
      <c r="N606" s="53">
        <v>0</v>
      </c>
      <c r="O606" s="53">
        <v>0</v>
      </c>
      <c r="P606" s="53">
        <v>0</v>
      </c>
      <c r="V606" s="53">
        <v>0</v>
      </c>
      <c r="W606" s="53">
        <v>0</v>
      </c>
      <c r="X606" s="53">
        <v>5</v>
      </c>
      <c r="Y606" s="53">
        <v>20</v>
      </c>
      <c r="Z606" s="53">
        <v>40</v>
      </c>
      <c r="AA606" s="53">
        <v>30</v>
      </c>
      <c r="AB606" s="53">
        <v>5</v>
      </c>
      <c r="AC606" s="54">
        <v>0</v>
      </c>
      <c r="AD606" s="54">
        <v>0</v>
      </c>
      <c r="AI606" s="54">
        <v>0</v>
      </c>
      <c r="AJ606" s="54">
        <v>5</v>
      </c>
      <c r="AK606" s="1">
        <v>20</v>
      </c>
      <c r="AL606" s="1">
        <v>45</v>
      </c>
      <c r="AM606" s="1">
        <v>30</v>
      </c>
      <c r="AN606" s="1">
        <v>5</v>
      </c>
      <c r="AO606" s="1">
        <v>0</v>
      </c>
      <c r="AU606" s="1">
        <v>0</v>
      </c>
      <c r="AV606" s="1">
        <v>0</v>
      </c>
      <c r="AW606" s="142" t="str">
        <f t="shared" si="18"/>
        <v/>
      </c>
      <c r="AX606" s="142" t="str">
        <f t="shared" si="19"/>
        <v/>
      </c>
    </row>
    <row r="607" spans="3:50">
      <c r="C607" s="1" t="s">
        <v>1204</v>
      </c>
      <c r="D607" s="1" t="s">
        <v>1209</v>
      </c>
      <c r="E607" s="1">
        <v>92</v>
      </c>
      <c r="F607" s="1">
        <v>1602.78</v>
      </c>
      <c r="G607" s="1">
        <v>1602.78</v>
      </c>
      <c r="H607" s="1">
        <v>1000</v>
      </c>
      <c r="I607" s="53">
        <v>1603</v>
      </c>
      <c r="J607" s="1">
        <v>100</v>
      </c>
      <c r="L607" s="53">
        <v>1602780</v>
      </c>
      <c r="M607" s="53">
        <v>0</v>
      </c>
      <c r="N607" s="53">
        <v>0</v>
      </c>
      <c r="O607" s="53">
        <v>0</v>
      </c>
      <c r="P607" s="53">
        <v>0</v>
      </c>
      <c r="V607" s="53">
        <v>0</v>
      </c>
      <c r="W607" s="53">
        <v>0</v>
      </c>
      <c r="X607" s="53">
        <v>5</v>
      </c>
      <c r="Y607" s="53">
        <v>20</v>
      </c>
      <c r="Z607" s="53">
        <v>40</v>
      </c>
      <c r="AA607" s="53">
        <v>30</v>
      </c>
      <c r="AB607" s="53">
        <v>5</v>
      </c>
      <c r="AC607" s="54">
        <v>0</v>
      </c>
      <c r="AD607" s="54">
        <v>0</v>
      </c>
      <c r="AI607" s="54">
        <v>0</v>
      </c>
      <c r="AJ607" s="54">
        <v>5</v>
      </c>
      <c r="AK607" s="1">
        <v>20</v>
      </c>
      <c r="AL607" s="1">
        <v>45</v>
      </c>
      <c r="AM607" s="1">
        <v>30</v>
      </c>
      <c r="AN607" s="1">
        <v>5</v>
      </c>
      <c r="AO607" s="1">
        <v>0</v>
      </c>
      <c r="AU607" s="1">
        <v>0</v>
      </c>
      <c r="AV607" s="1">
        <v>0</v>
      </c>
      <c r="AW607" s="142" t="str">
        <f t="shared" si="18"/>
        <v/>
      </c>
      <c r="AX607" s="142" t="str">
        <f t="shared" si="19"/>
        <v/>
      </c>
    </row>
    <row r="608" spans="3:50">
      <c r="C608" s="1" t="s">
        <v>1204</v>
      </c>
      <c r="D608" s="1" t="s">
        <v>1210</v>
      </c>
      <c r="E608" s="1">
        <v>2</v>
      </c>
      <c r="F608" s="1">
        <v>15.25</v>
      </c>
      <c r="G608" s="1">
        <v>15.25</v>
      </c>
      <c r="H608" s="1">
        <v>1000</v>
      </c>
      <c r="I608" s="53">
        <v>15</v>
      </c>
      <c r="J608" s="1">
        <v>100</v>
      </c>
      <c r="L608" s="53">
        <v>15250</v>
      </c>
      <c r="M608" s="53">
        <v>0</v>
      </c>
      <c r="N608" s="53">
        <v>0</v>
      </c>
      <c r="O608" s="53">
        <v>0</v>
      </c>
      <c r="P608" s="53">
        <v>0</v>
      </c>
      <c r="V608" s="53">
        <v>0</v>
      </c>
      <c r="W608" s="53">
        <v>0</v>
      </c>
      <c r="X608" s="53">
        <v>5</v>
      </c>
      <c r="Y608" s="53">
        <v>20</v>
      </c>
      <c r="Z608" s="53">
        <v>40</v>
      </c>
      <c r="AA608" s="53">
        <v>30</v>
      </c>
      <c r="AB608" s="53">
        <v>5</v>
      </c>
      <c r="AC608" s="54">
        <v>0</v>
      </c>
      <c r="AD608" s="54">
        <v>0</v>
      </c>
      <c r="AI608" s="54">
        <v>0</v>
      </c>
      <c r="AJ608" s="54">
        <v>5</v>
      </c>
      <c r="AK608" s="1">
        <v>20</v>
      </c>
      <c r="AL608" s="1">
        <v>45</v>
      </c>
      <c r="AM608" s="1">
        <v>30</v>
      </c>
      <c r="AN608" s="1">
        <v>5</v>
      </c>
      <c r="AO608" s="1">
        <v>0</v>
      </c>
      <c r="AU608" s="1">
        <v>0</v>
      </c>
      <c r="AV608" s="1">
        <v>0</v>
      </c>
      <c r="AW608" s="142" t="str">
        <f t="shared" si="18"/>
        <v/>
      </c>
      <c r="AX608" s="142" t="str">
        <f t="shared" si="19"/>
        <v/>
      </c>
    </row>
    <row r="609" spans="3:50">
      <c r="C609" s="1" t="s">
        <v>1204</v>
      </c>
      <c r="D609" s="1" t="s">
        <v>1211</v>
      </c>
      <c r="E609" s="1">
        <v>6</v>
      </c>
      <c r="F609" s="1">
        <v>72.75</v>
      </c>
      <c r="G609" s="1">
        <v>72.75</v>
      </c>
      <c r="H609" s="1">
        <v>1000</v>
      </c>
      <c r="I609" s="53">
        <v>73</v>
      </c>
      <c r="J609" s="1">
        <v>100</v>
      </c>
      <c r="L609" s="53">
        <v>72750</v>
      </c>
      <c r="M609" s="53">
        <v>0</v>
      </c>
      <c r="N609" s="53">
        <v>0</v>
      </c>
      <c r="O609" s="53">
        <v>0</v>
      </c>
      <c r="P609" s="53">
        <v>0</v>
      </c>
      <c r="V609" s="53">
        <v>0</v>
      </c>
      <c r="W609" s="53">
        <v>0</v>
      </c>
      <c r="X609" s="53">
        <v>5</v>
      </c>
      <c r="Y609" s="53">
        <v>20</v>
      </c>
      <c r="Z609" s="53">
        <v>40</v>
      </c>
      <c r="AA609" s="53">
        <v>30</v>
      </c>
      <c r="AB609" s="53">
        <v>5</v>
      </c>
      <c r="AC609" s="54">
        <v>0</v>
      </c>
      <c r="AD609" s="54">
        <v>0</v>
      </c>
      <c r="AI609" s="54">
        <v>0</v>
      </c>
      <c r="AJ609" s="54">
        <v>5</v>
      </c>
      <c r="AK609" s="1">
        <v>20</v>
      </c>
      <c r="AL609" s="1">
        <v>45</v>
      </c>
      <c r="AM609" s="1">
        <v>30</v>
      </c>
      <c r="AN609" s="1">
        <v>5</v>
      </c>
      <c r="AO609" s="1">
        <v>0</v>
      </c>
      <c r="AU609" s="1">
        <v>0</v>
      </c>
      <c r="AV609" s="1">
        <v>0</v>
      </c>
      <c r="AW609" s="142" t="str">
        <f t="shared" si="18"/>
        <v/>
      </c>
      <c r="AX609" s="142" t="str">
        <f t="shared" si="19"/>
        <v/>
      </c>
    </row>
    <row r="610" spans="3:50">
      <c r="C610" s="1" t="s">
        <v>1204</v>
      </c>
      <c r="D610" s="1" t="s">
        <v>1212</v>
      </c>
      <c r="E610" s="1">
        <v>11</v>
      </c>
      <c r="F610" s="1">
        <v>85.75</v>
      </c>
      <c r="G610" s="1">
        <v>85.75</v>
      </c>
      <c r="H610" s="1">
        <v>1000</v>
      </c>
      <c r="I610" s="53">
        <v>86</v>
      </c>
      <c r="J610" s="1">
        <v>100</v>
      </c>
      <c r="L610" s="53">
        <v>85750</v>
      </c>
      <c r="M610" s="53">
        <v>0</v>
      </c>
      <c r="N610" s="53">
        <v>0</v>
      </c>
      <c r="O610" s="53">
        <v>0</v>
      </c>
      <c r="P610" s="53">
        <v>0</v>
      </c>
      <c r="V610" s="53">
        <v>0</v>
      </c>
      <c r="W610" s="53">
        <v>0</v>
      </c>
      <c r="X610" s="53">
        <v>5</v>
      </c>
      <c r="Y610" s="53">
        <v>20</v>
      </c>
      <c r="Z610" s="53">
        <v>40</v>
      </c>
      <c r="AA610" s="53">
        <v>30</v>
      </c>
      <c r="AB610" s="53">
        <v>5</v>
      </c>
      <c r="AC610" s="54">
        <v>0</v>
      </c>
      <c r="AD610" s="54">
        <v>0</v>
      </c>
      <c r="AI610" s="54">
        <v>0</v>
      </c>
      <c r="AJ610" s="54">
        <v>5</v>
      </c>
      <c r="AK610" s="1">
        <v>20</v>
      </c>
      <c r="AL610" s="1">
        <v>45</v>
      </c>
      <c r="AM610" s="1">
        <v>30</v>
      </c>
      <c r="AN610" s="1">
        <v>5</v>
      </c>
      <c r="AO610" s="1">
        <v>0</v>
      </c>
      <c r="AU610" s="1">
        <v>0</v>
      </c>
      <c r="AV610" s="1">
        <v>0</v>
      </c>
      <c r="AW610" s="142" t="str">
        <f t="shared" si="18"/>
        <v/>
      </c>
      <c r="AX610" s="142" t="str">
        <f t="shared" si="19"/>
        <v/>
      </c>
    </row>
    <row r="611" spans="3:50">
      <c r="C611" s="1" t="s">
        <v>1204</v>
      </c>
      <c r="D611" s="1" t="s">
        <v>1213</v>
      </c>
      <c r="E611" s="1">
        <v>2</v>
      </c>
      <c r="F611" s="1">
        <v>9</v>
      </c>
      <c r="G611" s="1">
        <v>9</v>
      </c>
      <c r="H611" s="1">
        <v>1000</v>
      </c>
      <c r="I611" s="53">
        <v>9</v>
      </c>
      <c r="J611" s="1">
        <v>100</v>
      </c>
      <c r="L611" s="53">
        <v>9000</v>
      </c>
      <c r="M611" s="53">
        <v>0</v>
      </c>
      <c r="N611" s="53">
        <v>0</v>
      </c>
      <c r="O611" s="53">
        <v>0</v>
      </c>
      <c r="P611" s="53">
        <v>0</v>
      </c>
      <c r="V611" s="53">
        <v>0</v>
      </c>
      <c r="W611" s="53">
        <v>0</v>
      </c>
      <c r="X611" s="53">
        <v>5</v>
      </c>
      <c r="Y611" s="53">
        <v>20</v>
      </c>
      <c r="Z611" s="53">
        <v>40</v>
      </c>
      <c r="AA611" s="53">
        <v>30</v>
      </c>
      <c r="AB611" s="53">
        <v>5</v>
      </c>
      <c r="AC611" s="54">
        <v>0</v>
      </c>
      <c r="AD611" s="54">
        <v>0</v>
      </c>
      <c r="AI611" s="54">
        <v>0</v>
      </c>
      <c r="AJ611" s="54">
        <v>5</v>
      </c>
      <c r="AK611" s="1">
        <v>20</v>
      </c>
      <c r="AL611" s="1">
        <v>45</v>
      </c>
      <c r="AM611" s="1">
        <v>30</v>
      </c>
      <c r="AN611" s="1">
        <v>5</v>
      </c>
      <c r="AO611" s="1">
        <v>0</v>
      </c>
      <c r="AU611" s="1">
        <v>0</v>
      </c>
      <c r="AV611" s="1">
        <v>0</v>
      </c>
      <c r="AW611" s="142" t="str">
        <f t="shared" si="18"/>
        <v/>
      </c>
      <c r="AX611" s="142" t="str">
        <f t="shared" si="19"/>
        <v/>
      </c>
    </row>
    <row r="612" spans="3:50">
      <c r="C612" s="1" t="s">
        <v>1204</v>
      </c>
      <c r="D612" s="1" t="s">
        <v>1214</v>
      </c>
      <c r="E612" s="1">
        <v>3</v>
      </c>
      <c r="F612" s="1">
        <v>44.75</v>
      </c>
      <c r="G612" s="1">
        <v>44.75</v>
      </c>
      <c r="H612" s="1">
        <v>1000</v>
      </c>
      <c r="I612" s="53">
        <v>45</v>
      </c>
      <c r="J612" s="1">
        <v>100</v>
      </c>
      <c r="L612" s="53">
        <v>44750</v>
      </c>
      <c r="M612" s="53">
        <v>0</v>
      </c>
      <c r="N612" s="53">
        <v>0</v>
      </c>
      <c r="O612" s="53">
        <v>0</v>
      </c>
      <c r="P612" s="53">
        <v>0</v>
      </c>
      <c r="V612" s="53">
        <v>0</v>
      </c>
      <c r="W612" s="53">
        <v>0</v>
      </c>
      <c r="X612" s="53">
        <v>5</v>
      </c>
      <c r="Y612" s="53">
        <v>20</v>
      </c>
      <c r="Z612" s="53">
        <v>40</v>
      </c>
      <c r="AA612" s="53">
        <v>30</v>
      </c>
      <c r="AB612" s="53">
        <v>5</v>
      </c>
      <c r="AC612" s="54">
        <v>0</v>
      </c>
      <c r="AD612" s="54">
        <v>0</v>
      </c>
      <c r="AI612" s="54">
        <v>0</v>
      </c>
      <c r="AJ612" s="54">
        <v>5</v>
      </c>
      <c r="AK612" s="1">
        <v>20</v>
      </c>
      <c r="AL612" s="1">
        <v>45</v>
      </c>
      <c r="AM612" s="1">
        <v>30</v>
      </c>
      <c r="AN612" s="1">
        <v>5</v>
      </c>
      <c r="AO612" s="1">
        <v>0</v>
      </c>
      <c r="AU612" s="1">
        <v>0</v>
      </c>
      <c r="AV612" s="1">
        <v>0</v>
      </c>
      <c r="AW612" s="142" t="str">
        <f t="shared" si="18"/>
        <v/>
      </c>
      <c r="AX612" s="142" t="str">
        <f t="shared" si="19"/>
        <v/>
      </c>
    </row>
    <row r="613" spans="3:50">
      <c r="C613" s="1" t="s">
        <v>1204</v>
      </c>
      <c r="D613" s="1" t="s">
        <v>1215</v>
      </c>
      <c r="E613" s="1">
        <v>59</v>
      </c>
      <c r="F613" s="1">
        <v>428.5</v>
      </c>
      <c r="G613" s="1">
        <v>428.5</v>
      </c>
      <c r="H613" s="1">
        <v>1000</v>
      </c>
      <c r="I613" s="53">
        <v>429</v>
      </c>
      <c r="J613" s="1">
        <v>100</v>
      </c>
      <c r="L613" s="53">
        <v>428500</v>
      </c>
      <c r="M613" s="53">
        <v>0</v>
      </c>
      <c r="N613" s="53">
        <v>0</v>
      </c>
      <c r="O613" s="53">
        <v>0</v>
      </c>
      <c r="P613" s="53">
        <v>0</v>
      </c>
      <c r="V613" s="53">
        <v>0</v>
      </c>
      <c r="W613" s="53">
        <v>0</v>
      </c>
      <c r="X613" s="53">
        <v>5</v>
      </c>
      <c r="Y613" s="53">
        <v>20</v>
      </c>
      <c r="Z613" s="53">
        <v>40</v>
      </c>
      <c r="AA613" s="53">
        <v>30</v>
      </c>
      <c r="AB613" s="53">
        <v>5</v>
      </c>
      <c r="AC613" s="54">
        <v>0</v>
      </c>
      <c r="AD613" s="54">
        <v>0</v>
      </c>
      <c r="AI613" s="54">
        <v>0</v>
      </c>
      <c r="AJ613" s="54">
        <v>5</v>
      </c>
      <c r="AK613" s="1">
        <v>20</v>
      </c>
      <c r="AL613" s="1">
        <v>45</v>
      </c>
      <c r="AM613" s="1">
        <v>30</v>
      </c>
      <c r="AN613" s="1">
        <v>5</v>
      </c>
      <c r="AO613" s="1">
        <v>0</v>
      </c>
      <c r="AU613" s="1">
        <v>0</v>
      </c>
      <c r="AV613" s="1">
        <v>0</v>
      </c>
      <c r="AW613" s="142" t="str">
        <f t="shared" si="18"/>
        <v/>
      </c>
      <c r="AX613" s="142" t="str">
        <f t="shared" si="19"/>
        <v/>
      </c>
    </row>
    <row r="614" spans="3:50">
      <c r="C614" s="1" t="s">
        <v>1204</v>
      </c>
      <c r="D614" s="1" t="s">
        <v>1216</v>
      </c>
      <c r="E614" s="1">
        <v>15</v>
      </c>
      <c r="F614" s="1">
        <v>220.25</v>
      </c>
      <c r="G614" s="1">
        <v>220.25</v>
      </c>
      <c r="H614" s="1">
        <v>1000</v>
      </c>
      <c r="I614" s="53">
        <v>220</v>
      </c>
      <c r="J614" s="1">
        <v>100</v>
      </c>
      <c r="L614" s="53">
        <v>220250</v>
      </c>
      <c r="M614" s="53">
        <v>0</v>
      </c>
      <c r="N614" s="53">
        <v>0</v>
      </c>
      <c r="O614" s="53">
        <v>0</v>
      </c>
      <c r="P614" s="53">
        <v>0</v>
      </c>
      <c r="V614" s="53">
        <v>0</v>
      </c>
      <c r="W614" s="53">
        <v>0</v>
      </c>
      <c r="X614" s="53">
        <v>5</v>
      </c>
      <c r="Y614" s="53">
        <v>20</v>
      </c>
      <c r="Z614" s="53">
        <v>40</v>
      </c>
      <c r="AA614" s="53">
        <v>30</v>
      </c>
      <c r="AB614" s="53">
        <v>5</v>
      </c>
      <c r="AC614" s="54">
        <v>0</v>
      </c>
      <c r="AD614" s="54">
        <v>0</v>
      </c>
      <c r="AI614" s="54">
        <v>0</v>
      </c>
      <c r="AJ614" s="54">
        <v>5</v>
      </c>
      <c r="AK614" s="1">
        <v>20</v>
      </c>
      <c r="AL614" s="1">
        <v>45</v>
      </c>
      <c r="AM614" s="1">
        <v>30</v>
      </c>
      <c r="AN614" s="1">
        <v>5</v>
      </c>
      <c r="AO614" s="1">
        <v>0</v>
      </c>
      <c r="AU614" s="1">
        <v>0</v>
      </c>
      <c r="AV614" s="1">
        <v>0</v>
      </c>
      <c r="AW614" s="142" t="str">
        <f t="shared" si="18"/>
        <v/>
      </c>
      <c r="AX614" s="142" t="str">
        <f t="shared" si="19"/>
        <v/>
      </c>
    </row>
    <row r="615" spans="3:50">
      <c r="C615" s="1" t="s">
        <v>1204</v>
      </c>
      <c r="D615" s="1" t="s">
        <v>1217</v>
      </c>
      <c r="E615" s="1">
        <v>7</v>
      </c>
      <c r="F615" s="1">
        <v>202.75</v>
      </c>
      <c r="G615" s="1">
        <v>202.75</v>
      </c>
      <c r="H615" s="1">
        <v>1000</v>
      </c>
      <c r="I615" s="53">
        <v>203</v>
      </c>
      <c r="J615" s="1">
        <v>100</v>
      </c>
      <c r="L615" s="53">
        <v>202750</v>
      </c>
      <c r="M615" s="53">
        <v>0</v>
      </c>
      <c r="N615" s="53">
        <v>0</v>
      </c>
      <c r="O615" s="53">
        <v>0</v>
      </c>
      <c r="P615" s="53">
        <v>0</v>
      </c>
      <c r="V615" s="53">
        <v>0</v>
      </c>
      <c r="W615" s="53">
        <v>0</v>
      </c>
      <c r="X615" s="53">
        <v>5</v>
      </c>
      <c r="Y615" s="53">
        <v>20</v>
      </c>
      <c r="Z615" s="53">
        <v>40</v>
      </c>
      <c r="AA615" s="53">
        <v>30</v>
      </c>
      <c r="AB615" s="53">
        <v>5</v>
      </c>
      <c r="AC615" s="54">
        <v>0</v>
      </c>
      <c r="AD615" s="54">
        <v>0</v>
      </c>
      <c r="AI615" s="54">
        <v>0</v>
      </c>
      <c r="AJ615" s="54">
        <v>5</v>
      </c>
      <c r="AK615" s="1">
        <v>20</v>
      </c>
      <c r="AL615" s="1">
        <v>45</v>
      </c>
      <c r="AM615" s="1">
        <v>30</v>
      </c>
      <c r="AN615" s="1">
        <v>5</v>
      </c>
      <c r="AO615" s="1">
        <v>0</v>
      </c>
      <c r="AU615" s="1">
        <v>0</v>
      </c>
      <c r="AV615" s="1">
        <v>0</v>
      </c>
      <c r="AW615" s="142" t="str">
        <f t="shared" si="18"/>
        <v/>
      </c>
      <c r="AX615" s="142" t="str">
        <f t="shared" si="19"/>
        <v/>
      </c>
    </row>
    <row r="616" spans="3:50">
      <c r="C616" s="1" t="s">
        <v>1204</v>
      </c>
      <c r="D616" s="1" t="s">
        <v>1218</v>
      </c>
      <c r="E616" s="1">
        <v>3</v>
      </c>
      <c r="F616" s="1">
        <v>32.75</v>
      </c>
      <c r="G616" s="1">
        <v>32.75</v>
      </c>
      <c r="H616" s="1">
        <v>1000</v>
      </c>
      <c r="I616" s="53">
        <v>33</v>
      </c>
      <c r="J616" s="1">
        <v>100</v>
      </c>
      <c r="L616" s="53">
        <v>32750</v>
      </c>
      <c r="M616" s="53">
        <v>0</v>
      </c>
      <c r="N616" s="53">
        <v>0</v>
      </c>
      <c r="O616" s="53">
        <v>0</v>
      </c>
      <c r="P616" s="53">
        <v>0</v>
      </c>
      <c r="V616" s="53">
        <v>0</v>
      </c>
      <c r="W616" s="53">
        <v>0</v>
      </c>
      <c r="X616" s="53">
        <v>5</v>
      </c>
      <c r="Y616" s="53">
        <v>20</v>
      </c>
      <c r="Z616" s="53">
        <v>40</v>
      </c>
      <c r="AA616" s="53">
        <v>30</v>
      </c>
      <c r="AB616" s="53">
        <v>5</v>
      </c>
      <c r="AC616" s="54">
        <v>0</v>
      </c>
      <c r="AD616" s="54">
        <v>0</v>
      </c>
      <c r="AI616" s="54">
        <v>0</v>
      </c>
      <c r="AJ616" s="54">
        <v>5</v>
      </c>
      <c r="AK616" s="1">
        <v>20</v>
      </c>
      <c r="AL616" s="1">
        <v>45</v>
      </c>
      <c r="AM616" s="1">
        <v>30</v>
      </c>
      <c r="AN616" s="1">
        <v>5</v>
      </c>
      <c r="AO616" s="1">
        <v>0</v>
      </c>
      <c r="AU616" s="1">
        <v>0</v>
      </c>
      <c r="AV616" s="1">
        <v>0</v>
      </c>
      <c r="AW616" s="142" t="str">
        <f t="shared" si="18"/>
        <v/>
      </c>
      <c r="AX616" s="142" t="str">
        <f t="shared" si="19"/>
        <v/>
      </c>
    </row>
    <row r="617" spans="3:50">
      <c r="C617" s="1" t="s">
        <v>1204</v>
      </c>
      <c r="D617" s="1" t="s">
        <v>1153</v>
      </c>
      <c r="E617" s="1">
        <v>0</v>
      </c>
      <c r="F617" s="1">
        <v>0</v>
      </c>
      <c r="G617" s="1">
        <v>0</v>
      </c>
      <c r="H617" s="1">
        <v>0</v>
      </c>
      <c r="I617" s="53">
        <v>0</v>
      </c>
      <c r="J617" s="1">
        <v>100</v>
      </c>
      <c r="L617" s="53">
        <v>0</v>
      </c>
      <c r="M617" s="53">
        <v>0</v>
      </c>
      <c r="N617" s="53">
        <v>0</v>
      </c>
      <c r="O617" s="53">
        <v>0</v>
      </c>
      <c r="P617" s="53">
        <v>0</v>
      </c>
      <c r="V617" s="53">
        <v>0</v>
      </c>
      <c r="W617" s="53">
        <v>0</v>
      </c>
      <c r="X617" s="53">
        <v>5</v>
      </c>
      <c r="Y617" s="53">
        <v>20</v>
      </c>
      <c r="Z617" s="53">
        <v>40</v>
      </c>
      <c r="AA617" s="53">
        <v>30</v>
      </c>
      <c r="AB617" s="53">
        <v>5</v>
      </c>
      <c r="AC617" s="54">
        <v>0</v>
      </c>
      <c r="AD617" s="54">
        <v>0</v>
      </c>
      <c r="AI617" s="54">
        <v>0</v>
      </c>
      <c r="AJ617" s="54">
        <v>5</v>
      </c>
      <c r="AK617" s="1">
        <v>20</v>
      </c>
      <c r="AL617" s="1">
        <v>45</v>
      </c>
      <c r="AM617" s="1">
        <v>30</v>
      </c>
      <c r="AN617" s="1">
        <v>5</v>
      </c>
      <c r="AO617" s="1">
        <v>0</v>
      </c>
      <c r="AU617" s="1">
        <v>0</v>
      </c>
      <c r="AV617" s="1">
        <v>0</v>
      </c>
      <c r="AW617" s="142" t="str">
        <f t="shared" si="18"/>
        <v/>
      </c>
      <c r="AX617" s="142" t="str">
        <f t="shared" si="19"/>
        <v/>
      </c>
    </row>
    <row r="618" spans="3:50">
      <c r="C618" s="1" t="s">
        <v>1204</v>
      </c>
      <c r="D618" s="1" t="s">
        <v>1219</v>
      </c>
      <c r="E618" s="1">
        <v>9</v>
      </c>
      <c r="F618" s="1">
        <v>79.75</v>
      </c>
      <c r="G618" s="1">
        <v>79.75</v>
      </c>
      <c r="H618" s="1">
        <v>1000</v>
      </c>
      <c r="I618" s="53">
        <v>80</v>
      </c>
      <c r="J618" s="1">
        <v>100</v>
      </c>
      <c r="L618" s="53">
        <v>79750</v>
      </c>
      <c r="M618" s="53">
        <v>0</v>
      </c>
      <c r="N618" s="53">
        <v>0</v>
      </c>
      <c r="O618" s="53">
        <v>0</v>
      </c>
      <c r="P618" s="53">
        <v>0</v>
      </c>
      <c r="V618" s="53">
        <v>0</v>
      </c>
      <c r="W618" s="53">
        <v>0</v>
      </c>
      <c r="X618" s="53">
        <v>5</v>
      </c>
      <c r="Y618" s="53">
        <v>20</v>
      </c>
      <c r="Z618" s="53">
        <v>40</v>
      </c>
      <c r="AA618" s="53">
        <v>30</v>
      </c>
      <c r="AB618" s="53">
        <v>5</v>
      </c>
      <c r="AC618" s="54">
        <v>0</v>
      </c>
      <c r="AD618" s="54">
        <v>0</v>
      </c>
      <c r="AI618" s="54">
        <v>0</v>
      </c>
      <c r="AJ618" s="54">
        <v>5</v>
      </c>
      <c r="AK618" s="1">
        <v>20</v>
      </c>
      <c r="AL618" s="1">
        <v>45</v>
      </c>
      <c r="AM618" s="1">
        <v>30</v>
      </c>
      <c r="AN618" s="1">
        <v>5</v>
      </c>
      <c r="AO618" s="1">
        <v>0</v>
      </c>
      <c r="AU618" s="1">
        <v>0</v>
      </c>
      <c r="AV618" s="1">
        <v>0</v>
      </c>
      <c r="AW618" s="142" t="str">
        <f t="shared" si="18"/>
        <v/>
      </c>
      <c r="AX618" s="142" t="str">
        <f t="shared" si="19"/>
        <v/>
      </c>
    </row>
    <row r="619" spans="3:50">
      <c r="C619" s="1" t="s">
        <v>1220</v>
      </c>
      <c r="E619" s="1">
        <v>626</v>
      </c>
      <c r="F619" s="1">
        <v>25528</v>
      </c>
      <c r="G619" s="1">
        <v>25528</v>
      </c>
      <c r="H619" s="1">
        <v>10000</v>
      </c>
      <c r="I619" s="53">
        <v>255280</v>
      </c>
      <c r="J619" s="1">
        <v>63.333333333333336</v>
      </c>
      <c r="K619" s="1">
        <v>36.666666666666664</v>
      </c>
      <c r="L619" s="53">
        <v>255280</v>
      </c>
      <c r="M619" s="53">
        <v>0</v>
      </c>
      <c r="N619" s="53">
        <v>0</v>
      </c>
      <c r="O619" s="53">
        <v>0</v>
      </c>
      <c r="P619" s="53">
        <v>0</v>
      </c>
      <c r="Q619" s="53" t="s">
        <v>1032</v>
      </c>
      <c r="R619" s="53" t="s">
        <v>1032</v>
      </c>
      <c r="S619" s="53" t="s">
        <v>1032</v>
      </c>
      <c r="T619" s="53" t="s">
        <v>1032</v>
      </c>
      <c r="U619" s="53" t="s">
        <v>1032</v>
      </c>
      <c r="V619" s="53">
        <v>0</v>
      </c>
      <c r="W619" s="53">
        <v>0</v>
      </c>
      <c r="X619" s="53">
        <v>5</v>
      </c>
      <c r="Y619" s="53">
        <v>10</v>
      </c>
      <c r="Z619" s="53">
        <v>50</v>
      </c>
      <c r="AA619" s="53">
        <v>30</v>
      </c>
      <c r="AB619" s="53">
        <v>5</v>
      </c>
      <c r="AC619" s="54">
        <v>0</v>
      </c>
      <c r="AD619" s="54">
        <v>0</v>
      </c>
      <c r="AE619" s="54" t="s">
        <v>1032</v>
      </c>
      <c r="AF619" s="54" t="s">
        <v>1032</v>
      </c>
      <c r="AG619" s="54" t="s">
        <v>1032</v>
      </c>
      <c r="AH619" s="54" t="s">
        <v>1032</v>
      </c>
      <c r="AI619" s="54">
        <v>0</v>
      </c>
      <c r="AJ619" s="54">
        <v>5</v>
      </c>
      <c r="AK619" s="1">
        <v>10</v>
      </c>
      <c r="AL619" s="1">
        <v>55</v>
      </c>
      <c r="AM619" s="1">
        <v>30</v>
      </c>
      <c r="AN619" s="1">
        <v>5</v>
      </c>
      <c r="AO619" s="1">
        <v>0</v>
      </c>
      <c r="AP619" s="1" t="s">
        <v>1032</v>
      </c>
      <c r="AQ619" s="1" t="s">
        <v>1032</v>
      </c>
      <c r="AR619" s="1" t="s">
        <v>1032</v>
      </c>
      <c r="AS619" s="1" t="s">
        <v>1032</v>
      </c>
      <c r="AT619" s="1" t="s">
        <v>1032</v>
      </c>
      <c r="AU619" s="1">
        <v>0</v>
      </c>
      <c r="AV619" s="1">
        <v>0</v>
      </c>
      <c r="AW619" s="142" t="str">
        <f t="shared" si="18"/>
        <v/>
      </c>
      <c r="AX619" s="142" t="str">
        <f t="shared" si="19"/>
        <v/>
      </c>
    </row>
    <row r="620" spans="3:50">
      <c r="C620" s="1" t="s">
        <v>1221</v>
      </c>
      <c r="D620" s="1" t="s">
        <v>1222</v>
      </c>
      <c r="E620" s="1">
        <v>3</v>
      </c>
      <c r="F620" s="1">
        <v>150</v>
      </c>
      <c r="G620" s="1">
        <v>150</v>
      </c>
      <c r="H620" s="1">
        <v>10000</v>
      </c>
      <c r="I620" s="53">
        <v>1500</v>
      </c>
      <c r="J620" s="1">
        <v>0</v>
      </c>
      <c r="K620" s="1">
        <v>100</v>
      </c>
      <c r="L620" s="53">
        <v>1500</v>
      </c>
      <c r="M620" s="53">
        <v>0</v>
      </c>
      <c r="N620" s="53">
        <v>0</v>
      </c>
      <c r="O620" s="53">
        <v>0</v>
      </c>
      <c r="P620" s="53">
        <v>0</v>
      </c>
      <c r="V620" s="53">
        <v>0</v>
      </c>
      <c r="W620" s="53">
        <v>0</v>
      </c>
      <c r="X620" s="53">
        <v>5</v>
      </c>
      <c r="Y620" s="53">
        <v>10</v>
      </c>
      <c r="Z620" s="53">
        <v>50</v>
      </c>
      <c r="AA620" s="53">
        <v>30</v>
      </c>
      <c r="AB620" s="53">
        <v>5</v>
      </c>
      <c r="AC620" s="54">
        <v>0</v>
      </c>
      <c r="AD620" s="54">
        <v>0</v>
      </c>
      <c r="AI620" s="54">
        <v>0</v>
      </c>
      <c r="AJ620" s="54">
        <v>5</v>
      </c>
      <c r="AK620" s="1">
        <v>10</v>
      </c>
      <c r="AL620" s="1">
        <v>55</v>
      </c>
      <c r="AM620" s="1">
        <v>30</v>
      </c>
      <c r="AN620" s="1">
        <v>5</v>
      </c>
      <c r="AO620" s="1">
        <v>0</v>
      </c>
      <c r="AU620" s="1">
        <v>0</v>
      </c>
      <c r="AV620" s="1">
        <v>0</v>
      </c>
      <c r="AW620" s="142" t="str">
        <f t="shared" si="18"/>
        <v/>
      </c>
      <c r="AX620" s="142" t="str">
        <f t="shared" si="19"/>
        <v/>
      </c>
    </row>
    <row r="621" spans="3:50">
      <c r="C621" s="1" t="s">
        <v>1221</v>
      </c>
      <c r="D621" s="1" t="s">
        <v>1223</v>
      </c>
      <c r="E621" s="1">
        <v>10</v>
      </c>
      <c r="F621" s="1">
        <v>780</v>
      </c>
      <c r="G621" s="1">
        <v>780</v>
      </c>
      <c r="H621" s="1">
        <v>10000</v>
      </c>
      <c r="I621" s="53">
        <v>7800</v>
      </c>
      <c r="J621" s="1">
        <v>100</v>
      </c>
      <c r="K621" s="1">
        <v>0</v>
      </c>
      <c r="L621" s="53">
        <v>7800</v>
      </c>
      <c r="M621" s="53">
        <v>0</v>
      </c>
      <c r="N621" s="53">
        <v>0</v>
      </c>
      <c r="O621" s="53">
        <v>0</v>
      </c>
      <c r="P621" s="53">
        <v>0</v>
      </c>
      <c r="V621" s="53">
        <v>0</v>
      </c>
      <c r="W621" s="53">
        <v>0</v>
      </c>
      <c r="X621" s="53">
        <v>5</v>
      </c>
      <c r="Y621" s="53">
        <v>10</v>
      </c>
      <c r="Z621" s="53">
        <v>50</v>
      </c>
      <c r="AA621" s="53">
        <v>30</v>
      </c>
      <c r="AB621" s="53">
        <v>5</v>
      </c>
      <c r="AC621" s="54">
        <v>0</v>
      </c>
      <c r="AD621" s="54">
        <v>0</v>
      </c>
      <c r="AI621" s="54">
        <v>0</v>
      </c>
      <c r="AJ621" s="54">
        <v>5</v>
      </c>
      <c r="AK621" s="1">
        <v>10</v>
      </c>
      <c r="AL621" s="1">
        <v>55</v>
      </c>
      <c r="AM621" s="1">
        <v>30</v>
      </c>
      <c r="AN621" s="1">
        <v>5</v>
      </c>
      <c r="AO621" s="1">
        <v>0</v>
      </c>
      <c r="AU621" s="1">
        <v>0</v>
      </c>
      <c r="AV621" s="1">
        <v>0</v>
      </c>
      <c r="AW621" s="142" t="str">
        <f t="shared" si="18"/>
        <v/>
      </c>
      <c r="AX621" s="142" t="str">
        <f t="shared" si="19"/>
        <v/>
      </c>
    </row>
    <row r="622" spans="3:50">
      <c r="C622" s="1" t="s">
        <v>1221</v>
      </c>
      <c r="D622" s="1" t="s">
        <v>1224</v>
      </c>
      <c r="E622" s="1">
        <v>111</v>
      </c>
      <c r="F622" s="1">
        <v>4259</v>
      </c>
      <c r="G622" s="1">
        <v>4259</v>
      </c>
      <c r="H622" s="1">
        <v>10000</v>
      </c>
      <c r="I622" s="53">
        <v>42590</v>
      </c>
      <c r="J622" s="1">
        <v>90</v>
      </c>
      <c r="K622" s="1">
        <v>10</v>
      </c>
      <c r="L622" s="53">
        <v>42590</v>
      </c>
      <c r="M622" s="53">
        <v>0</v>
      </c>
      <c r="N622" s="53">
        <v>0</v>
      </c>
      <c r="O622" s="53">
        <v>0</v>
      </c>
      <c r="P622" s="53">
        <v>0</v>
      </c>
      <c r="V622" s="53">
        <v>0</v>
      </c>
      <c r="W622" s="53">
        <v>0</v>
      </c>
      <c r="X622" s="53">
        <v>5</v>
      </c>
      <c r="Y622" s="53">
        <v>10</v>
      </c>
      <c r="Z622" s="53">
        <v>50</v>
      </c>
      <c r="AA622" s="53">
        <v>30</v>
      </c>
      <c r="AB622" s="53">
        <v>5</v>
      </c>
      <c r="AC622" s="54">
        <v>0</v>
      </c>
      <c r="AD622" s="54">
        <v>0</v>
      </c>
      <c r="AI622" s="54">
        <v>0</v>
      </c>
      <c r="AJ622" s="54">
        <v>5</v>
      </c>
      <c r="AK622" s="1">
        <v>10</v>
      </c>
      <c r="AL622" s="1">
        <v>55</v>
      </c>
      <c r="AM622" s="1">
        <v>30</v>
      </c>
      <c r="AN622" s="1">
        <v>5</v>
      </c>
      <c r="AO622" s="1">
        <v>0</v>
      </c>
      <c r="AU622" s="1">
        <v>0</v>
      </c>
      <c r="AV622" s="1">
        <v>0</v>
      </c>
      <c r="AW622" s="142" t="str">
        <f t="shared" si="18"/>
        <v/>
      </c>
      <c r="AX622" s="142" t="str">
        <f t="shared" si="19"/>
        <v/>
      </c>
    </row>
    <row r="623" spans="3:50">
      <c r="C623" s="1" t="s">
        <v>1221</v>
      </c>
      <c r="D623" s="1" t="s">
        <v>1225</v>
      </c>
      <c r="E623" s="1">
        <v>10</v>
      </c>
      <c r="F623" s="1">
        <v>508</v>
      </c>
      <c r="G623" s="1">
        <v>508</v>
      </c>
      <c r="H623" s="1">
        <v>10000</v>
      </c>
      <c r="I623" s="53">
        <v>5080</v>
      </c>
      <c r="J623" s="1">
        <v>0</v>
      </c>
      <c r="K623" s="1">
        <v>100</v>
      </c>
      <c r="L623" s="53">
        <v>5080</v>
      </c>
      <c r="M623" s="53">
        <v>0</v>
      </c>
      <c r="N623" s="53">
        <v>0</v>
      </c>
      <c r="O623" s="53">
        <v>0</v>
      </c>
      <c r="P623" s="53">
        <v>0</v>
      </c>
      <c r="V623" s="53">
        <v>0</v>
      </c>
      <c r="W623" s="53">
        <v>0</v>
      </c>
      <c r="X623" s="53">
        <v>5</v>
      </c>
      <c r="Y623" s="53">
        <v>10</v>
      </c>
      <c r="Z623" s="53">
        <v>50</v>
      </c>
      <c r="AA623" s="53">
        <v>30</v>
      </c>
      <c r="AB623" s="53">
        <v>5</v>
      </c>
      <c r="AC623" s="54">
        <v>0</v>
      </c>
      <c r="AD623" s="54">
        <v>0</v>
      </c>
      <c r="AI623" s="54">
        <v>0</v>
      </c>
      <c r="AJ623" s="54">
        <v>5</v>
      </c>
      <c r="AK623" s="1">
        <v>10</v>
      </c>
      <c r="AL623" s="1">
        <v>55</v>
      </c>
      <c r="AM623" s="1">
        <v>30</v>
      </c>
      <c r="AN623" s="1">
        <v>5</v>
      </c>
      <c r="AO623" s="1">
        <v>0</v>
      </c>
      <c r="AU623" s="1">
        <v>0</v>
      </c>
      <c r="AV623" s="1">
        <v>0</v>
      </c>
      <c r="AW623" s="142" t="str">
        <f t="shared" si="18"/>
        <v/>
      </c>
      <c r="AX623" s="142" t="str">
        <f t="shared" si="19"/>
        <v/>
      </c>
    </row>
    <row r="624" spans="3:50">
      <c r="C624" s="1" t="s">
        <v>1221</v>
      </c>
      <c r="D624" s="1" t="s">
        <v>1221</v>
      </c>
      <c r="E624" s="1">
        <v>6</v>
      </c>
      <c r="F624" s="1">
        <v>192</v>
      </c>
      <c r="G624" s="1">
        <v>192</v>
      </c>
      <c r="H624" s="1">
        <v>10000</v>
      </c>
      <c r="I624" s="53">
        <v>1920</v>
      </c>
      <c r="J624" s="1">
        <v>0</v>
      </c>
      <c r="K624" s="1">
        <v>100</v>
      </c>
      <c r="L624" s="53">
        <v>1920</v>
      </c>
      <c r="M624" s="53">
        <v>0</v>
      </c>
      <c r="N624" s="53">
        <v>0</v>
      </c>
      <c r="O624" s="53">
        <v>0</v>
      </c>
      <c r="P624" s="53">
        <v>0</v>
      </c>
      <c r="V624" s="53">
        <v>0</v>
      </c>
      <c r="W624" s="53">
        <v>0</v>
      </c>
      <c r="X624" s="53">
        <v>5</v>
      </c>
      <c r="Y624" s="53">
        <v>10</v>
      </c>
      <c r="Z624" s="53">
        <v>50</v>
      </c>
      <c r="AA624" s="53">
        <v>30</v>
      </c>
      <c r="AB624" s="53">
        <v>5</v>
      </c>
      <c r="AC624" s="54">
        <v>0</v>
      </c>
      <c r="AD624" s="54">
        <v>0</v>
      </c>
      <c r="AI624" s="54">
        <v>0</v>
      </c>
      <c r="AJ624" s="54">
        <v>5</v>
      </c>
      <c r="AK624" s="1">
        <v>10</v>
      </c>
      <c r="AL624" s="1">
        <v>55</v>
      </c>
      <c r="AM624" s="1">
        <v>30</v>
      </c>
      <c r="AN624" s="1">
        <v>5</v>
      </c>
      <c r="AO624" s="1">
        <v>0</v>
      </c>
      <c r="AU624" s="1">
        <v>0</v>
      </c>
      <c r="AV624" s="1">
        <v>0</v>
      </c>
      <c r="AW624" s="142" t="str">
        <f t="shared" si="18"/>
        <v/>
      </c>
      <c r="AX624" s="142" t="str">
        <f t="shared" si="19"/>
        <v/>
      </c>
    </row>
    <row r="625" spans="3:50">
      <c r="C625" s="1" t="s">
        <v>1221</v>
      </c>
      <c r="D625" s="1" t="s">
        <v>1226</v>
      </c>
      <c r="E625" s="1">
        <v>39</v>
      </c>
      <c r="F625" s="1">
        <v>1400</v>
      </c>
      <c r="G625" s="1">
        <v>1400</v>
      </c>
      <c r="H625" s="1">
        <v>10000</v>
      </c>
      <c r="I625" s="53">
        <v>14000</v>
      </c>
      <c r="J625" s="1">
        <v>100</v>
      </c>
      <c r="K625" s="1">
        <v>0</v>
      </c>
      <c r="L625" s="53">
        <v>14000</v>
      </c>
      <c r="M625" s="53">
        <v>0</v>
      </c>
      <c r="N625" s="53">
        <v>0</v>
      </c>
      <c r="O625" s="53">
        <v>0</v>
      </c>
      <c r="P625" s="53">
        <v>0</v>
      </c>
      <c r="V625" s="53">
        <v>0</v>
      </c>
      <c r="W625" s="53">
        <v>0</v>
      </c>
      <c r="X625" s="53">
        <v>5</v>
      </c>
      <c r="Y625" s="53">
        <v>10</v>
      </c>
      <c r="Z625" s="53">
        <v>50</v>
      </c>
      <c r="AA625" s="53">
        <v>30</v>
      </c>
      <c r="AB625" s="53">
        <v>5</v>
      </c>
      <c r="AC625" s="54">
        <v>0</v>
      </c>
      <c r="AD625" s="54">
        <v>0</v>
      </c>
      <c r="AI625" s="54">
        <v>0</v>
      </c>
      <c r="AJ625" s="54">
        <v>5</v>
      </c>
      <c r="AK625" s="1">
        <v>10</v>
      </c>
      <c r="AL625" s="1">
        <v>55</v>
      </c>
      <c r="AM625" s="1">
        <v>30</v>
      </c>
      <c r="AN625" s="1">
        <v>5</v>
      </c>
      <c r="AO625" s="1">
        <v>0</v>
      </c>
      <c r="AU625" s="1">
        <v>0</v>
      </c>
      <c r="AV625" s="1">
        <v>0</v>
      </c>
      <c r="AW625" s="142" t="str">
        <f t="shared" si="18"/>
        <v/>
      </c>
      <c r="AX625" s="142" t="str">
        <f t="shared" si="19"/>
        <v/>
      </c>
    </row>
    <row r="626" spans="3:50">
      <c r="C626" s="1" t="s">
        <v>1221</v>
      </c>
      <c r="D626" s="1" t="s">
        <v>1227</v>
      </c>
      <c r="E626" s="1">
        <v>1</v>
      </c>
      <c r="F626" s="1">
        <v>24</v>
      </c>
      <c r="G626" s="1">
        <v>24</v>
      </c>
      <c r="H626" s="1">
        <v>10000</v>
      </c>
      <c r="I626" s="53">
        <v>240</v>
      </c>
      <c r="J626" s="1">
        <v>0</v>
      </c>
      <c r="K626" s="1">
        <v>100</v>
      </c>
      <c r="L626" s="53">
        <v>240</v>
      </c>
      <c r="M626" s="53">
        <v>0</v>
      </c>
      <c r="N626" s="53">
        <v>0</v>
      </c>
      <c r="O626" s="53">
        <v>0</v>
      </c>
      <c r="P626" s="53">
        <v>0</v>
      </c>
      <c r="V626" s="53">
        <v>0</v>
      </c>
      <c r="W626" s="53">
        <v>0</v>
      </c>
      <c r="X626" s="53">
        <v>5</v>
      </c>
      <c r="Y626" s="53">
        <v>10</v>
      </c>
      <c r="Z626" s="53">
        <v>50</v>
      </c>
      <c r="AA626" s="53">
        <v>30</v>
      </c>
      <c r="AB626" s="53">
        <v>5</v>
      </c>
      <c r="AC626" s="54">
        <v>0</v>
      </c>
      <c r="AD626" s="54">
        <v>0</v>
      </c>
      <c r="AI626" s="54">
        <v>0</v>
      </c>
      <c r="AJ626" s="54">
        <v>5</v>
      </c>
      <c r="AK626" s="1">
        <v>10</v>
      </c>
      <c r="AL626" s="1">
        <v>55</v>
      </c>
      <c r="AM626" s="1">
        <v>30</v>
      </c>
      <c r="AN626" s="1">
        <v>5</v>
      </c>
      <c r="AO626" s="1">
        <v>0</v>
      </c>
      <c r="AU626" s="1">
        <v>0</v>
      </c>
      <c r="AV626" s="1">
        <v>0</v>
      </c>
      <c r="AW626" s="142" t="str">
        <f t="shared" si="18"/>
        <v/>
      </c>
      <c r="AX626" s="142" t="str">
        <f t="shared" si="19"/>
        <v/>
      </c>
    </row>
    <row r="627" spans="3:50">
      <c r="C627" s="1" t="s">
        <v>1221</v>
      </c>
      <c r="D627" s="1" t="s">
        <v>1228</v>
      </c>
      <c r="E627" s="1">
        <v>241</v>
      </c>
      <c r="F627" s="1">
        <v>11792</v>
      </c>
      <c r="G627" s="1">
        <v>11792</v>
      </c>
      <c r="H627" s="1">
        <v>10000</v>
      </c>
      <c r="I627" s="53">
        <v>117920</v>
      </c>
      <c r="J627" s="1">
        <v>100</v>
      </c>
      <c r="K627" s="1">
        <v>0</v>
      </c>
      <c r="L627" s="53">
        <v>117920</v>
      </c>
      <c r="M627" s="53">
        <v>0</v>
      </c>
      <c r="N627" s="53">
        <v>0</v>
      </c>
      <c r="O627" s="53">
        <v>0</v>
      </c>
      <c r="P627" s="53">
        <v>0</v>
      </c>
      <c r="V627" s="53">
        <v>0</v>
      </c>
      <c r="W627" s="53">
        <v>0</v>
      </c>
      <c r="X627" s="53">
        <v>5</v>
      </c>
      <c r="Y627" s="53">
        <v>10</v>
      </c>
      <c r="Z627" s="53">
        <v>50</v>
      </c>
      <c r="AA627" s="53">
        <v>30</v>
      </c>
      <c r="AB627" s="53">
        <v>5</v>
      </c>
      <c r="AC627" s="54">
        <v>0</v>
      </c>
      <c r="AD627" s="54">
        <v>0</v>
      </c>
      <c r="AI627" s="54">
        <v>0</v>
      </c>
      <c r="AJ627" s="54">
        <v>5</v>
      </c>
      <c r="AK627" s="1">
        <v>10</v>
      </c>
      <c r="AL627" s="1">
        <v>55</v>
      </c>
      <c r="AM627" s="1">
        <v>30</v>
      </c>
      <c r="AN627" s="1">
        <v>5</v>
      </c>
      <c r="AO627" s="1">
        <v>0</v>
      </c>
      <c r="AU627" s="1">
        <v>0</v>
      </c>
      <c r="AV627" s="1">
        <v>0</v>
      </c>
      <c r="AW627" s="142" t="str">
        <f t="shared" si="18"/>
        <v/>
      </c>
      <c r="AX627" s="142" t="str">
        <f t="shared" si="19"/>
        <v/>
      </c>
    </row>
    <row r="628" spans="3:50">
      <c r="C628" s="1" t="s">
        <v>1221</v>
      </c>
      <c r="D628" s="1" t="s">
        <v>1229</v>
      </c>
      <c r="E628" s="1">
        <v>163</v>
      </c>
      <c r="F628" s="1">
        <v>5126</v>
      </c>
      <c r="G628" s="1">
        <v>5126</v>
      </c>
      <c r="H628" s="1">
        <v>10000</v>
      </c>
      <c r="I628" s="53">
        <v>51260</v>
      </c>
      <c r="J628" s="1">
        <v>100</v>
      </c>
      <c r="K628" s="1">
        <v>0</v>
      </c>
      <c r="L628" s="53">
        <v>51260</v>
      </c>
      <c r="M628" s="53">
        <v>0</v>
      </c>
      <c r="N628" s="53">
        <v>0</v>
      </c>
      <c r="O628" s="53">
        <v>0</v>
      </c>
      <c r="P628" s="53">
        <v>0</v>
      </c>
      <c r="V628" s="53">
        <v>0</v>
      </c>
      <c r="W628" s="53">
        <v>0</v>
      </c>
      <c r="X628" s="53">
        <v>5</v>
      </c>
      <c r="Y628" s="53">
        <v>10</v>
      </c>
      <c r="Z628" s="53">
        <v>50</v>
      </c>
      <c r="AA628" s="53">
        <v>30</v>
      </c>
      <c r="AB628" s="53">
        <v>5</v>
      </c>
      <c r="AC628" s="54">
        <v>0</v>
      </c>
      <c r="AD628" s="54">
        <v>0</v>
      </c>
      <c r="AI628" s="54">
        <v>0</v>
      </c>
      <c r="AJ628" s="54">
        <v>5</v>
      </c>
      <c r="AK628" s="1">
        <v>10</v>
      </c>
      <c r="AL628" s="1">
        <v>55</v>
      </c>
      <c r="AM628" s="1">
        <v>30</v>
      </c>
      <c r="AN628" s="1">
        <v>5</v>
      </c>
      <c r="AO628" s="1">
        <v>0</v>
      </c>
      <c r="AU628" s="1">
        <v>0</v>
      </c>
      <c r="AV628" s="1">
        <v>0</v>
      </c>
      <c r="AW628" s="142" t="str">
        <f t="shared" si="18"/>
        <v/>
      </c>
      <c r="AX628" s="142" t="str">
        <f t="shared" si="19"/>
        <v/>
      </c>
    </row>
    <row r="629" spans="3:50">
      <c r="C629" s="1" t="s">
        <v>1221</v>
      </c>
      <c r="D629" s="1" t="s">
        <v>1230</v>
      </c>
      <c r="E629" s="1">
        <v>2</v>
      </c>
      <c r="F629" s="1">
        <v>142</v>
      </c>
      <c r="G629" s="1">
        <v>142</v>
      </c>
      <c r="H629" s="1">
        <v>10000</v>
      </c>
      <c r="I629" s="53">
        <v>1420</v>
      </c>
      <c r="J629" s="1">
        <v>90</v>
      </c>
      <c r="K629" s="1">
        <v>10</v>
      </c>
      <c r="L629" s="53">
        <v>1420</v>
      </c>
      <c r="M629" s="53">
        <v>0</v>
      </c>
      <c r="N629" s="53">
        <v>0</v>
      </c>
      <c r="O629" s="53">
        <v>0</v>
      </c>
      <c r="P629" s="53">
        <v>0</v>
      </c>
      <c r="V629" s="53">
        <v>0</v>
      </c>
      <c r="W629" s="53">
        <v>0</v>
      </c>
      <c r="X629" s="53">
        <v>5</v>
      </c>
      <c r="Y629" s="53">
        <v>10</v>
      </c>
      <c r="Z629" s="53">
        <v>50</v>
      </c>
      <c r="AA629" s="53">
        <v>30</v>
      </c>
      <c r="AB629" s="53">
        <v>5</v>
      </c>
      <c r="AC629" s="54">
        <v>0</v>
      </c>
      <c r="AD629" s="54">
        <v>0</v>
      </c>
      <c r="AI629" s="54">
        <v>0</v>
      </c>
      <c r="AJ629" s="54">
        <v>5</v>
      </c>
      <c r="AK629" s="1">
        <v>10</v>
      </c>
      <c r="AL629" s="1">
        <v>55</v>
      </c>
      <c r="AM629" s="1">
        <v>30</v>
      </c>
      <c r="AN629" s="1">
        <v>5</v>
      </c>
      <c r="AO629" s="1">
        <v>0</v>
      </c>
      <c r="AU629" s="1">
        <v>0</v>
      </c>
      <c r="AV629" s="1">
        <v>0</v>
      </c>
      <c r="AW629" s="142" t="str">
        <f t="shared" si="18"/>
        <v/>
      </c>
      <c r="AX629" s="142" t="str">
        <f t="shared" si="19"/>
        <v/>
      </c>
    </row>
    <row r="630" spans="3:50">
      <c r="C630" s="1" t="s">
        <v>1221</v>
      </c>
      <c r="D630" s="1" t="s">
        <v>1231</v>
      </c>
      <c r="E630" s="1">
        <v>39</v>
      </c>
      <c r="F630" s="1">
        <v>1115</v>
      </c>
      <c r="G630" s="1">
        <v>1115</v>
      </c>
      <c r="H630" s="1">
        <v>10000</v>
      </c>
      <c r="I630" s="53">
        <v>11150</v>
      </c>
      <c r="J630" s="1">
        <v>90</v>
      </c>
      <c r="K630" s="1">
        <v>10</v>
      </c>
      <c r="L630" s="53">
        <v>11150</v>
      </c>
      <c r="M630" s="53">
        <v>0</v>
      </c>
      <c r="N630" s="53">
        <v>0</v>
      </c>
      <c r="O630" s="53">
        <v>0</v>
      </c>
      <c r="P630" s="53">
        <v>0</v>
      </c>
      <c r="V630" s="53">
        <v>0</v>
      </c>
      <c r="W630" s="53">
        <v>0</v>
      </c>
      <c r="X630" s="53">
        <v>5</v>
      </c>
      <c r="Y630" s="53">
        <v>10</v>
      </c>
      <c r="Z630" s="53">
        <v>50</v>
      </c>
      <c r="AA630" s="53">
        <v>30</v>
      </c>
      <c r="AB630" s="53">
        <v>5</v>
      </c>
      <c r="AC630" s="54">
        <v>0</v>
      </c>
      <c r="AD630" s="54">
        <v>0</v>
      </c>
      <c r="AI630" s="54">
        <v>0</v>
      </c>
      <c r="AJ630" s="54">
        <v>5</v>
      </c>
      <c r="AK630" s="1">
        <v>10</v>
      </c>
      <c r="AL630" s="1">
        <v>55</v>
      </c>
      <c r="AM630" s="1">
        <v>30</v>
      </c>
      <c r="AN630" s="1">
        <v>5</v>
      </c>
      <c r="AO630" s="1">
        <v>0</v>
      </c>
      <c r="AU630" s="1">
        <v>0</v>
      </c>
      <c r="AV630" s="1">
        <v>0</v>
      </c>
      <c r="AW630" s="142" t="str">
        <f t="shared" si="18"/>
        <v/>
      </c>
      <c r="AX630" s="142" t="str">
        <f t="shared" si="19"/>
        <v/>
      </c>
    </row>
    <row r="631" spans="3:50">
      <c r="C631" s="1" t="s">
        <v>1221</v>
      </c>
      <c r="D631" s="1" t="s">
        <v>1232</v>
      </c>
      <c r="E631" s="1">
        <v>1</v>
      </c>
      <c r="F631" s="1">
        <v>40</v>
      </c>
      <c r="G631" s="1">
        <v>40</v>
      </c>
      <c r="H631" s="1">
        <v>10000</v>
      </c>
      <c r="I631" s="53">
        <v>400</v>
      </c>
      <c r="J631" s="1">
        <v>90</v>
      </c>
      <c r="K631" s="1">
        <v>10</v>
      </c>
      <c r="L631" s="53">
        <v>400</v>
      </c>
      <c r="M631" s="53">
        <v>0</v>
      </c>
      <c r="N631" s="53">
        <v>0</v>
      </c>
      <c r="O631" s="53">
        <v>0</v>
      </c>
      <c r="P631" s="53">
        <v>0</v>
      </c>
      <c r="V631" s="53">
        <v>0</v>
      </c>
      <c r="W631" s="53">
        <v>0</v>
      </c>
      <c r="X631" s="53">
        <v>5</v>
      </c>
      <c r="Y631" s="53">
        <v>10</v>
      </c>
      <c r="Z631" s="53">
        <v>50</v>
      </c>
      <c r="AA631" s="53">
        <v>30</v>
      </c>
      <c r="AB631" s="53">
        <v>5</v>
      </c>
      <c r="AC631" s="54">
        <v>0</v>
      </c>
      <c r="AD631" s="54">
        <v>0</v>
      </c>
      <c r="AI631" s="54">
        <v>0</v>
      </c>
      <c r="AJ631" s="54">
        <v>5</v>
      </c>
      <c r="AK631" s="1">
        <v>10</v>
      </c>
      <c r="AL631" s="1">
        <v>55</v>
      </c>
      <c r="AM631" s="1">
        <v>30</v>
      </c>
      <c r="AN631" s="1">
        <v>5</v>
      </c>
      <c r="AO631" s="1">
        <v>0</v>
      </c>
      <c r="AU631" s="1">
        <v>0</v>
      </c>
      <c r="AV631" s="1">
        <v>0</v>
      </c>
      <c r="AW631" s="142" t="str">
        <f t="shared" si="18"/>
        <v/>
      </c>
      <c r="AX631" s="142" t="str">
        <f t="shared" si="19"/>
        <v/>
      </c>
    </row>
    <row r="632" spans="3:50">
      <c r="C632" s="1" t="s">
        <v>1233</v>
      </c>
      <c r="E632" s="1">
        <v>1381</v>
      </c>
      <c r="F632" s="1">
        <v>24337</v>
      </c>
      <c r="G632" s="1">
        <v>14072</v>
      </c>
      <c r="H632" s="1">
        <v>3194</v>
      </c>
      <c r="I632" s="53">
        <v>77733</v>
      </c>
      <c r="J632" s="1">
        <v>100</v>
      </c>
      <c r="K632" s="1">
        <v>0</v>
      </c>
      <c r="L632" s="53">
        <v>77733</v>
      </c>
      <c r="M632" s="53">
        <v>0</v>
      </c>
      <c r="N632" s="53">
        <v>0</v>
      </c>
      <c r="O632" s="53">
        <v>0</v>
      </c>
      <c r="P632" s="53">
        <v>0</v>
      </c>
      <c r="Q632" s="53" t="s">
        <v>1032</v>
      </c>
      <c r="R632" s="53" t="s">
        <v>1032</v>
      </c>
      <c r="S632" s="53" t="s">
        <v>1032</v>
      </c>
      <c r="T632" s="53" t="s">
        <v>1032</v>
      </c>
      <c r="U632" s="53" t="s">
        <v>1032</v>
      </c>
      <c r="V632" s="53">
        <v>0</v>
      </c>
      <c r="W632" s="53">
        <v>0</v>
      </c>
      <c r="X632" s="53">
        <v>30</v>
      </c>
      <c r="Y632" s="53">
        <v>30</v>
      </c>
      <c r="Z632" s="53">
        <v>30</v>
      </c>
      <c r="AA632" s="53">
        <v>10</v>
      </c>
      <c r="AB632" s="53">
        <v>0</v>
      </c>
      <c r="AC632" s="54">
        <v>0</v>
      </c>
      <c r="AD632" s="54">
        <v>0</v>
      </c>
      <c r="AE632" s="54" t="s">
        <v>1032</v>
      </c>
      <c r="AF632" s="54" t="s">
        <v>1032</v>
      </c>
      <c r="AG632" s="54" t="s">
        <v>1032</v>
      </c>
      <c r="AH632" s="54" t="s">
        <v>1032</v>
      </c>
      <c r="AI632" s="54">
        <v>0</v>
      </c>
      <c r="AJ632" s="54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 t="s">
        <v>1032</v>
      </c>
      <c r="AQ632" s="1" t="s">
        <v>1032</v>
      </c>
      <c r="AR632" s="1" t="s">
        <v>1032</v>
      </c>
      <c r="AS632" s="1" t="s">
        <v>1032</v>
      </c>
      <c r="AT632" s="1" t="s">
        <v>1032</v>
      </c>
      <c r="AU632" s="1">
        <v>0</v>
      </c>
      <c r="AV632" s="1">
        <v>0</v>
      </c>
      <c r="AW632" s="142" t="str">
        <f t="shared" si="18"/>
        <v/>
      </c>
      <c r="AX632" s="142" t="str">
        <f t="shared" si="19"/>
        <v/>
      </c>
    </row>
    <row r="633" spans="3:50">
      <c r="C633" s="1" t="s">
        <v>1234</v>
      </c>
      <c r="D633" s="1" t="s">
        <v>1235</v>
      </c>
      <c r="E633" s="1">
        <v>495</v>
      </c>
      <c r="F633" s="1">
        <v>6431</v>
      </c>
      <c r="G633" s="1">
        <v>3484</v>
      </c>
      <c r="H633" s="1">
        <v>5650</v>
      </c>
      <c r="I633" s="53">
        <v>19685</v>
      </c>
      <c r="J633" s="1">
        <v>100</v>
      </c>
      <c r="L633" s="53">
        <v>19685</v>
      </c>
      <c r="M633" s="53">
        <v>0</v>
      </c>
      <c r="N633" s="53">
        <v>0</v>
      </c>
      <c r="O633" s="53">
        <v>0</v>
      </c>
      <c r="P633" s="53">
        <v>0</v>
      </c>
      <c r="V633" s="53">
        <v>0</v>
      </c>
      <c r="W633" s="53">
        <v>0</v>
      </c>
      <c r="X633" s="53">
        <v>30</v>
      </c>
      <c r="Y633" s="53">
        <v>30</v>
      </c>
      <c r="Z633" s="53">
        <v>30</v>
      </c>
      <c r="AA633" s="53">
        <v>10</v>
      </c>
      <c r="AB633" s="53">
        <v>0</v>
      </c>
      <c r="AC633" s="54">
        <v>0</v>
      </c>
      <c r="AD633" s="54">
        <v>0</v>
      </c>
      <c r="AI633" s="54">
        <v>0</v>
      </c>
      <c r="AJ633" s="54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U633" s="1">
        <v>0</v>
      </c>
      <c r="AV633" s="1">
        <v>0</v>
      </c>
      <c r="AW633" s="142" t="str">
        <f t="shared" si="18"/>
        <v/>
      </c>
      <c r="AX633" s="142" t="str">
        <f t="shared" si="19"/>
        <v/>
      </c>
    </row>
    <row r="634" spans="3:50">
      <c r="C634" s="1" t="s">
        <v>1234</v>
      </c>
      <c r="D634" s="1" t="s">
        <v>1236</v>
      </c>
      <c r="E634" s="1">
        <v>144</v>
      </c>
      <c r="F634" s="1">
        <v>2123</v>
      </c>
      <c r="G634" s="1">
        <v>1169</v>
      </c>
      <c r="H634" s="1">
        <v>6220</v>
      </c>
      <c r="I634" s="53">
        <v>7271</v>
      </c>
      <c r="J634" s="1">
        <v>100</v>
      </c>
      <c r="L634" s="53">
        <v>7271</v>
      </c>
      <c r="M634" s="53">
        <v>0</v>
      </c>
      <c r="N634" s="53">
        <v>0</v>
      </c>
      <c r="O634" s="53">
        <v>0</v>
      </c>
      <c r="P634" s="53">
        <v>0</v>
      </c>
      <c r="V634" s="53">
        <v>0</v>
      </c>
      <c r="W634" s="53">
        <v>0</v>
      </c>
      <c r="X634" s="53">
        <v>30</v>
      </c>
      <c r="Y634" s="53">
        <v>30</v>
      </c>
      <c r="Z634" s="53">
        <v>30</v>
      </c>
      <c r="AA634" s="53">
        <v>10</v>
      </c>
      <c r="AB634" s="53">
        <v>0</v>
      </c>
      <c r="AC634" s="54">
        <v>0</v>
      </c>
      <c r="AD634" s="54">
        <v>0</v>
      </c>
      <c r="AI634" s="54">
        <v>0</v>
      </c>
      <c r="AJ634" s="54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U634" s="1">
        <v>0</v>
      </c>
      <c r="AV634" s="1">
        <v>0</v>
      </c>
      <c r="AW634" s="142" t="str">
        <f t="shared" si="18"/>
        <v/>
      </c>
      <c r="AX634" s="142" t="str">
        <f t="shared" si="19"/>
        <v/>
      </c>
    </row>
    <row r="635" spans="3:50">
      <c r="C635" s="1" t="s">
        <v>1234</v>
      </c>
      <c r="D635" s="1" t="s">
        <v>1237</v>
      </c>
      <c r="E635" s="1">
        <v>111</v>
      </c>
      <c r="F635" s="1">
        <v>1280</v>
      </c>
      <c r="G635" s="1">
        <v>798</v>
      </c>
      <c r="H635" s="1">
        <v>5345</v>
      </c>
      <c r="I635" s="53">
        <v>4265</v>
      </c>
      <c r="J635" s="1">
        <v>100</v>
      </c>
      <c r="L635" s="53">
        <v>4265</v>
      </c>
      <c r="M635" s="53">
        <v>0</v>
      </c>
      <c r="N635" s="53">
        <v>0</v>
      </c>
      <c r="O635" s="53">
        <v>0</v>
      </c>
      <c r="P635" s="53">
        <v>0</v>
      </c>
      <c r="V635" s="53">
        <v>0</v>
      </c>
      <c r="W635" s="53">
        <v>0</v>
      </c>
      <c r="X635" s="53">
        <v>30</v>
      </c>
      <c r="Y635" s="53">
        <v>30</v>
      </c>
      <c r="Z635" s="53">
        <v>30</v>
      </c>
      <c r="AA635" s="53">
        <v>10</v>
      </c>
      <c r="AB635" s="53">
        <v>0</v>
      </c>
      <c r="AC635" s="54">
        <v>0</v>
      </c>
      <c r="AD635" s="54">
        <v>0</v>
      </c>
      <c r="AI635" s="54">
        <v>0</v>
      </c>
      <c r="AJ635" s="54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U635" s="1">
        <v>0</v>
      </c>
      <c r="AV635" s="1">
        <v>0</v>
      </c>
      <c r="AW635" s="142" t="str">
        <f t="shared" si="18"/>
        <v/>
      </c>
      <c r="AX635" s="142" t="str">
        <f t="shared" si="19"/>
        <v/>
      </c>
    </row>
    <row r="636" spans="3:50">
      <c r="C636" s="1" t="s">
        <v>1234</v>
      </c>
      <c r="D636" s="1" t="s">
        <v>1238</v>
      </c>
      <c r="E636" s="1">
        <v>181</v>
      </c>
      <c r="F636" s="1">
        <v>2869</v>
      </c>
      <c r="G636" s="1">
        <v>1460</v>
      </c>
      <c r="H636" s="1">
        <v>5740</v>
      </c>
      <c r="I636" s="53">
        <v>8380</v>
      </c>
      <c r="J636" s="1">
        <v>100</v>
      </c>
      <c r="L636" s="53">
        <v>8380</v>
      </c>
      <c r="M636" s="53">
        <v>0</v>
      </c>
      <c r="N636" s="53">
        <v>0</v>
      </c>
      <c r="O636" s="53">
        <v>0</v>
      </c>
      <c r="P636" s="53">
        <v>0</v>
      </c>
      <c r="V636" s="53">
        <v>0</v>
      </c>
      <c r="W636" s="53">
        <v>0</v>
      </c>
      <c r="X636" s="53">
        <v>30</v>
      </c>
      <c r="Y636" s="53">
        <v>30</v>
      </c>
      <c r="Z636" s="53">
        <v>30</v>
      </c>
      <c r="AA636" s="53">
        <v>10</v>
      </c>
      <c r="AB636" s="53">
        <v>0</v>
      </c>
      <c r="AC636" s="54">
        <v>0</v>
      </c>
      <c r="AD636" s="54">
        <v>0</v>
      </c>
      <c r="AI636" s="54">
        <v>0</v>
      </c>
      <c r="AJ636" s="54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U636" s="1">
        <v>0</v>
      </c>
      <c r="AV636" s="1">
        <v>0</v>
      </c>
      <c r="AW636" s="142" t="str">
        <f t="shared" si="18"/>
        <v/>
      </c>
      <c r="AX636" s="142" t="str">
        <f t="shared" si="19"/>
        <v/>
      </c>
    </row>
    <row r="637" spans="3:50">
      <c r="C637" s="1" t="s">
        <v>1234</v>
      </c>
      <c r="D637" s="1" t="s">
        <v>1239</v>
      </c>
      <c r="E637" s="1">
        <v>450</v>
      </c>
      <c r="F637" s="1">
        <v>11634</v>
      </c>
      <c r="G637" s="1">
        <v>7161</v>
      </c>
      <c r="H637" s="1">
        <v>5325</v>
      </c>
      <c r="I637" s="53">
        <v>38132</v>
      </c>
      <c r="J637" s="1">
        <v>100</v>
      </c>
      <c r="L637" s="53">
        <v>38132</v>
      </c>
      <c r="M637" s="53">
        <v>0</v>
      </c>
      <c r="N637" s="53">
        <v>0</v>
      </c>
      <c r="O637" s="53">
        <v>0</v>
      </c>
      <c r="P637" s="53">
        <v>0</v>
      </c>
      <c r="V637" s="53">
        <v>0</v>
      </c>
      <c r="W637" s="53">
        <v>0</v>
      </c>
      <c r="X637" s="53">
        <v>30</v>
      </c>
      <c r="Y637" s="53">
        <v>30</v>
      </c>
      <c r="Z637" s="53">
        <v>30</v>
      </c>
      <c r="AA637" s="53">
        <v>10</v>
      </c>
      <c r="AB637" s="53">
        <v>0</v>
      </c>
      <c r="AC637" s="54">
        <v>0</v>
      </c>
      <c r="AD637" s="54">
        <v>0</v>
      </c>
      <c r="AI637" s="54">
        <v>0</v>
      </c>
      <c r="AJ637" s="54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U637" s="1">
        <v>0</v>
      </c>
      <c r="AV637" s="1">
        <v>0</v>
      </c>
      <c r="AW637" s="142" t="str">
        <f t="shared" si="18"/>
        <v/>
      </c>
      <c r="AX637" s="142" t="str">
        <f t="shared" si="19"/>
        <v/>
      </c>
    </row>
    <row r="638" spans="3:50">
      <c r="C638" s="1" t="s">
        <v>1240</v>
      </c>
      <c r="E638" s="1">
        <v>2074</v>
      </c>
      <c r="F638" s="1">
        <v>30353</v>
      </c>
      <c r="G638" s="1">
        <v>30353</v>
      </c>
      <c r="H638" s="1">
        <v>10596</v>
      </c>
      <c r="I638" s="53">
        <v>321634</v>
      </c>
      <c r="J638" s="1">
        <v>100</v>
      </c>
      <c r="K638" s="1">
        <v>0</v>
      </c>
      <c r="L638" s="53">
        <v>321634</v>
      </c>
      <c r="M638" s="53">
        <v>0</v>
      </c>
      <c r="N638" s="53">
        <v>70</v>
      </c>
      <c r="O638" s="53">
        <v>30</v>
      </c>
      <c r="P638" s="53" t="s">
        <v>1032</v>
      </c>
      <c r="Q638" s="53" t="s">
        <v>1032</v>
      </c>
      <c r="R638" s="53" t="s">
        <v>1032</v>
      </c>
      <c r="S638" s="53" t="s">
        <v>1032</v>
      </c>
      <c r="T638" s="53" t="s">
        <v>1032</v>
      </c>
      <c r="U638" s="53" t="s">
        <v>1032</v>
      </c>
      <c r="V638" s="53">
        <v>0</v>
      </c>
      <c r="W638" s="53">
        <v>0</v>
      </c>
      <c r="X638" s="53">
        <v>0</v>
      </c>
      <c r="Y638" s="53">
        <v>0</v>
      </c>
      <c r="Z638" s="53">
        <v>70</v>
      </c>
      <c r="AA638" s="53">
        <v>30</v>
      </c>
      <c r="AB638" s="53">
        <v>0</v>
      </c>
      <c r="AC638" s="54">
        <v>0</v>
      </c>
      <c r="AD638" s="54">
        <v>0</v>
      </c>
      <c r="AE638" s="54" t="s">
        <v>1032</v>
      </c>
      <c r="AF638" s="54" t="s">
        <v>1032</v>
      </c>
      <c r="AG638" s="54" t="s">
        <v>1032</v>
      </c>
      <c r="AH638" s="54" t="s">
        <v>1032</v>
      </c>
      <c r="AI638" s="54">
        <v>0</v>
      </c>
      <c r="AJ638" s="54">
        <v>0</v>
      </c>
      <c r="AK638" s="1">
        <v>0</v>
      </c>
      <c r="AL638" s="1">
        <v>70</v>
      </c>
      <c r="AM638" s="1">
        <v>30</v>
      </c>
      <c r="AN638" s="1">
        <v>0</v>
      </c>
      <c r="AO638" s="1">
        <v>0</v>
      </c>
      <c r="AP638" s="1" t="s">
        <v>1032</v>
      </c>
      <c r="AQ638" s="1" t="s">
        <v>1032</v>
      </c>
      <c r="AR638" s="1" t="s">
        <v>1032</v>
      </c>
      <c r="AS638" s="1" t="s">
        <v>1032</v>
      </c>
      <c r="AT638" s="1" t="s">
        <v>1032</v>
      </c>
      <c r="AU638" s="1">
        <v>0</v>
      </c>
      <c r="AV638" s="1">
        <v>0</v>
      </c>
      <c r="AW638" s="142" t="str">
        <f t="shared" si="18"/>
        <v/>
      </c>
      <c r="AX638" s="142" t="str">
        <f t="shared" si="19"/>
        <v/>
      </c>
    </row>
    <row r="639" spans="3:50">
      <c r="C639" s="1" t="s">
        <v>1241</v>
      </c>
      <c r="D639" s="1" t="s">
        <v>1242</v>
      </c>
      <c r="E639" s="1">
        <v>0</v>
      </c>
      <c r="F639" s="1">
        <v>0</v>
      </c>
      <c r="G639" s="1">
        <v>0</v>
      </c>
      <c r="H639" s="1">
        <v>0</v>
      </c>
      <c r="I639" s="53">
        <v>0</v>
      </c>
      <c r="K639" s="1" t="s">
        <v>1352</v>
      </c>
      <c r="L639" s="53">
        <v>0</v>
      </c>
      <c r="M639" s="53">
        <v>0</v>
      </c>
      <c r="V639" s="53">
        <v>0</v>
      </c>
      <c r="W639" s="53">
        <v>0</v>
      </c>
      <c r="X639" s="53">
        <v>0</v>
      </c>
      <c r="Y639" s="53">
        <v>0</v>
      </c>
      <c r="AB639" s="53">
        <v>0</v>
      </c>
      <c r="AC639" s="54">
        <v>0</v>
      </c>
      <c r="AD639" s="54">
        <v>0</v>
      </c>
      <c r="AI639" s="54">
        <v>0</v>
      </c>
      <c r="AJ639" s="54">
        <v>0</v>
      </c>
      <c r="AK639" s="1">
        <v>0</v>
      </c>
      <c r="AN639" s="1">
        <v>0</v>
      </c>
      <c r="AO639" s="1">
        <v>0</v>
      </c>
      <c r="AU639" s="1">
        <v>0</v>
      </c>
      <c r="AV639" s="1">
        <v>0</v>
      </c>
      <c r="AW639" s="142" t="str">
        <f t="shared" si="18"/>
        <v/>
      </c>
      <c r="AX639" s="142" t="str">
        <f t="shared" si="19"/>
        <v/>
      </c>
    </row>
    <row r="640" spans="3:50">
      <c r="C640" s="1" t="s">
        <v>1241</v>
      </c>
      <c r="D640" s="1" t="s">
        <v>1243</v>
      </c>
      <c r="E640" s="1">
        <v>0</v>
      </c>
      <c r="F640" s="1">
        <v>0</v>
      </c>
      <c r="G640" s="1">
        <v>0</v>
      </c>
      <c r="H640" s="1">
        <v>0</v>
      </c>
      <c r="I640" s="53">
        <v>0</v>
      </c>
      <c r="K640" s="1" t="s">
        <v>1352</v>
      </c>
      <c r="L640" s="53">
        <v>0</v>
      </c>
      <c r="M640" s="53">
        <v>0</v>
      </c>
      <c r="V640" s="53">
        <v>0</v>
      </c>
      <c r="W640" s="53">
        <v>0</v>
      </c>
      <c r="X640" s="53">
        <v>0</v>
      </c>
      <c r="Y640" s="53">
        <v>0</v>
      </c>
      <c r="AB640" s="53">
        <v>0</v>
      </c>
      <c r="AC640" s="54">
        <v>0</v>
      </c>
      <c r="AD640" s="54">
        <v>0</v>
      </c>
      <c r="AI640" s="54">
        <v>0</v>
      </c>
      <c r="AJ640" s="54">
        <v>0</v>
      </c>
      <c r="AK640" s="1">
        <v>0</v>
      </c>
      <c r="AN640" s="1">
        <v>0</v>
      </c>
      <c r="AO640" s="1">
        <v>0</v>
      </c>
      <c r="AU640" s="1">
        <v>0</v>
      </c>
      <c r="AV640" s="1">
        <v>0</v>
      </c>
      <c r="AW640" s="142" t="str">
        <f t="shared" si="18"/>
        <v/>
      </c>
      <c r="AX640" s="142" t="str">
        <f t="shared" si="19"/>
        <v/>
      </c>
    </row>
    <row r="641" spans="3:50">
      <c r="C641" s="1" t="s">
        <v>1241</v>
      </c>
      <c r="D641" s="1" t="s">
        <v>1244</v>
      </c>
      <c r="E641" s="1">
        <v>1</v>
      </c>
      <c r="F641" s="1">
        <v>10</v>
      </c>
      <c r="G641" s="1">
        <v>10</v>
      </c>
      <c r="H641" s="1">
        <v>12000</v>
      </c>
      <c r="I641" s="53">
        <v>120</v>
      </c>
      <c r="J641" s="1">
        <v>100</v>
      </c>
      <c r="K641" s="1" t="s">
        <v>1352</v>
      </c>
      <c r="L641" s="53">
        <v>120</v>
      </c>
      <c r="M641" s="53">
        <v>0</v>
      </c>
      <c r="N641" s="53">
        <v>70</v>
      </c>
      <c r="O641" s="53">
        <v>30</v>
      </c>
      <c r="V641" s="53">
        <v>0</v>
      </c>
      <c r="W641" s="53">
        <v>0</v>
      </c>
      <c r="X641" s="53">
        <v>0</v>
      </c>
      <c r="Y641" s="53">
        <v>0</v>
      </c>
      <c r="Z641" s="53">
        <v>70</v>
      </c>
      <c r="AA641" s="53">
        <v>30</v>
      </c>
      <c r="AB641" s="53">
        <v>0</v>
      </c>
      <c r="AC641" s="54">
        <v>0</v>
      </c>
      <c r="AD641" s="54">
        <v>0</v>
      </c>
      <c r="AI641" s="54">
        <v>0</v>
      </c>
      <c r="AJ641" s="54">
        <v>0</v>
      </c>
      <c r="AK641" s="1">
        <v>0</v>
      </c>
      <c r="AL641" s="1">
        <v>70</v>
      </c>
      <c r="AM641" s="1">
        <v>30</v>
      </c>
      <c r="AN641" s="1">
        <v>0</v>
      </c>
      <c r="AO641" s="1">
        <v>0</v>
      </c>
      <c r="AU641" s="1">
        <v>0</v>
      </c>
      <c r="AV641" s="1">
        <v>0</v>
      </c>
      <c r="AW641" s="142" t="str">
        <f t="shared" si="18"/>
        <v/>
      </c>
      <c r="AX641" s="142" t="str">
        <f t="shared" si="19"/>
        <v/>
      </c>
    </row>
    <row r="642" spans="3:50">
      <c r="C642" s="1" t="s">
        <v>1241</v>
      </c>
      <c r="D642" s="1" t="s">
        <v>1245</v>
      </c>
      <c r="E642" s="1">
        <v>9</v>
      </c>
      <c r="F642" s="1">
        <v>236</v>
      </c>
      <c r="G642" s="1">
        <v>236</v>
      </c>
      <c r="H642" s="1">
        <v>12000</v>
      </c>
      <c r="I642" s="53">
        <v>2832</v>
      </c>
      <c r="J642" s="1">
        <v>100</v>
      </c>
      <c r="K642" s="1" t="s">
        <v>1352</v>
      </c>
      <c r="L642" s="53">
        <v>2832</v>
      </c>
      <c r="M642" s="53">
        <v>0</v>
      </c>
      <c r="N642" s="53">
        <v>70</v>
      </c>
      <c r="O642" s="53">
        <v>30</v>
      </c>
      <c r="V642" s="53">
        <v>0</v>
      </c>
      <c r="W642" s="53">
        <v>0</v>
      </c>
      <c r="X642" s="53">
        <v>0</v>
      </c>
      <c r="Y642" s="53">
        <v>0</v>
      </c>
      <c r="Z642" s="53">
        <v>70</v>
      </c>
      <c r="AA642" s="53">
        <v>30</v>
      </c>
      <c r="AB642" s="53">
        <v>0</v>
      </c>
      <c r="AC642" s="54">
        <v>0</v>
      </c>
      <c r="AD642" s="54">
        <v>0</v>
      </c>
      <c r="AI642" s="54">
        <v>0</v>
      </c>
      <c r="AJ642" s="54">
        <v>0</v>
      </c>
      <c r="AK642" s="1">
        <v>0</v>
      </c>
      <c r="AL642" s="1">
        <v>70</v>
      </c>
      <c r="AM642" s="1">
        <v>30</v>
      </c>
      <c r="AN642" s="1">
        <v>0</v>
      </c>
      <c r="AO642" s="1">
        <v>0</v>
      </c>
      <c r="AU642" s="1">
        <v>0</v>
      </c>
      <c r="AV642" s="1">
        <v>0</v>
      </c>
      <c r="AW642" s="142" t="str">
        <f t="shared" si="18"/>
        <v/>
      </c>
      <c r="AX642" s="142" t="str">
        <f t="shared" si="19"/>
        <v/>
      </c>
    </row>
    <row r="643" spans="3:50">
      <c r="C643" s="1" t="s">
        <v>1241</v>
      </c>
      <c r="D643" s="1" t="s">
        <v>1246</v>
      </c>
      <c r="E643" s="1">
        <v>3</v>
      </c>
      <c r="F643" s="1">
        <v>66</v>
      </c>
      <c r="G643" s="1">
        <v>66</v>
      </c>
      <c r="H643" s="1">
        <v>12000</v>
      </c>
      <c r="I643" s="53">
        <v>792</v>
      </c>
      <c r="J643" s="1">
        <v>100</v>
      </c>
      <c r="K643" s="1" t="s">
        <v>1352</v>
      </c>
      <c r="L643" s="53">
        <v>792</v>
      </c>
      <c r="M643" s="53">
        <v>0</v>
      </c>
      <c r="N643" s="53">
        <v>70</v>
      </c>
      <c r="O643" s="53">
        <v>30</v>
      </c>
      <c r="V643" s="53">
        <v>0</v>
      </c>
      <c r="W643" s="53">
        <v>0</v>
      </c>
      <c r="X643" s="53">
        <v>0</v>
      </c>
      <c r="Y643" s="53">
        <v>0</v>
      </c>
      <c r="Z643" s="53">
        <v>70</v>
      </c>
      <c r="AA643" s="53">
        <v>30</v>
      </c>
      <c r="AB643" s="53">
        <v>0</v>
      </c>
      <c r="AC643" s="54">
        <v>0</v>
      </c>
      <c r="AD643" s="54">
        <v>0</v>
      </c>
      <c r="AI643" s="54">
        <v>0</v>
      </c>
      <c r="AJ643" s="54">
        <v>0</v>
      </c>
      <c r="AK643" s="1">
        <v>0</v>
      </c>
      <c r="AL643" s="1">
        <v>70</v>
      </c>
      <c r="AM643" s="1">
        <v>30</v>
      </c>
      <c r="AN643" s="1">
        <v>0</v>
      </c>
      <c r="AO643" s="1">
        <v>0</v>
      </c>
      <c r="AU643" s="1">
        <v>0</v>
      </c>
      <c r="AV643" s="1">
        <v>0</v>
      </c>
      <c r="AW643" s="142" t="str">
        <f t="shared" si="18"/>
        <v/>
      </c>
      <c r="AX643" s="142" t="str">
        <f t="shared" si="19"/>
        <v/>
      </c>
    </row>
    <row r="644" spans="3:50">
      <c r="C644" s="1" t="s">
        <v>1241</v>
      </c>
      <c r="D644" s="1" t="s">
        <v>1247</v>
      </c>
      <c r="E644" s="1">
        <v>458</v>
      </c>
      <c r="F644" s="1">
        <v>6015</v>
      </c>
      <c r="G644" s="1">
        <v>6015</v>
      </c>
      <c r="H644" s="1">
        <v>12000</v>
      </c>
      <c r="I644" s="53">
        <v>72180</v>
      </c>
      <c r="J644" s="1">
        <v>100</v>
      </c>
      <c r="K644" s="1" t="s">
        <v>1352</v>
      </c>
      <c r="L644" s="53">
        <v>72180</v>
      </c>
      <c r="M644" s="53">
        <v>0</v>
      </c>
      <c r="N644" s="53">
        <v>70</v>
      </c>
      <c r="O644" s="53">
        <v>30</v>
      </c>
      <c r="V644" s="53">
        <v>0</v>
      </c>
      <c r="W644" s="53">
        <v>0</v>
      </c>
      <c r="X644" s="53">
        <v>0</v>
      </c>
      <c r="Y644" s="53">
        <v>0</v>
      </c>
      <c r="Z644" s="53">
        <v>70</v>
      </c>
      <c r="AA644" s="53">
        <v>30</v>
      </c>
      <c r="AB644" s="53">
        <v>0</v>
      </c>
      <c r="AC644" s="54">
        <v>0</v>
      </c>
      <c r="AD644" s="54">
        <v>0</v>
      </c>
      <c r="AI644" s="54">
        <v>0</v>
      </c>
      <c r="AJ644" s="54">
        <v>0</v>
      </c>
      <c r="AK644" s="1">
        <v>0</v>
      </c>
      <c r="AL644" s="1">
        <v>70</v>
      </c>
      <c r="AM644" s="1">
        <v>30</v>
      </c>
      <c r="AN644" s="1">
        <v>0</v>
      </c>
      <c r="AO644" s="1">
        <v>0</v>
      </c>
      <c r="AU644" s="1">
        <v>0</v>
      </c>
      <c r="AV644" s="1">
        <v>0</v>
      </c>
      <c r="AW644" s="142" t="str">
        <f t="shared" si="18"/>
        <v/>
      </c>
      <c r="AX644" s="142" t="str">
        <f t="shared" si="19"/>
        <v/>
      </c>
    </row>
    <row r="645" spans="3:50">
      <c r="C645" s="1" t="s">
        <v>1241</v>
      </c>
      <c r="D645" s="1" t="s">
        <v>1248</v>
      </c>
      <c r="E645" s="1">
        <v>611</v>
      </c>
      <c r="F645" s="1">
        <v>8901</v>
      </c>
      <c r="G645" s="1">
        <v>8901</v>
      </c>
      <c r="H645" s="1">
        <v>10000</v>
      </c>
      <c r="I645" s="53">
        <v>89010</v>
      </c>
      <c r="J645" s="1">
        <v>100</v>
      </c>
      <c r="K645" s="1" t="s">
        <v>1352</v>
      </c>
      <c r="L645" s="53">
        <v>89010</v>
      </c>
      <c r="M645" s="53">
        <v>0</v>
      </c>
      <c r="N645" s="53">
        <v>70</v>
      </c>
      <c r="O645" s="53">
        <v>30</v>
      </c>
      <c r="V645" s="53">
        <v>0</v>
      </c>
      <c r="W645" s="53">
        <v>0</v>
      </c>
      <c r="X645" s="53">
        <v>0</v>
      </c>
      <c r="Y645" s="53">
        <v>0</v>
      </c>
      <c r="Z645" s="53">
        <v>70</v>
      </c>
      <c r="AA645" s="53">
        <v>30</v>
      </c>
      <c r="AB645" s="53">
        <v>0</v>
      </c>
      <c r="AC645" s="54">
        <v>0</v>
      </c>
      <c r="AD645" s="54">
        <v>0</v>
      </c>
      <c r="AI645" s="54">
        <v>0</v>
      </c>
      <c r="AJ645" s="54">
        <v>0</v>
      </c>
      <c r="AK645" s="1">
        <v>0</v>
      </c>
      <c r="AL645" s="1">
        <v>70</v>
      </c>
      <c r="AM645" s="1">
        <v>30</v>
      </c>
      <c r="AN645" s="1">
        <v>0</v>
      </c>
      <c r="AO645" s="1">
        <v>0</v>
      </c>
      <c r="AU645" s="1">
        <v>0</v>
      </c>
      <c r="AV645" s="1">
        <v>0</v>
      </c>
      <c r="AW645" s="142" t="str">
        <f t="shared" si="18"/>
        <v/>
      </c>
      <c r="AX645" s="142" t="str">
        <f t="shared" si="19"/>
        <v/>
      </c>
    </row>
    <row r="646" spans="3:50">
      <c r="C646" s="1" t="s">
        <v>1241</v>
      </c>
      <c r="D646" s="1" t="s">
        <v>1249</v>
      </c>
      <c r="E646" s="1">
        <v>113</v>
      </c>
      <c r="F646" s="1">
        <v>1449</v>
      </c>
      <c r="G646" s="1">
        <v>1449</v>
      </c>
      <c r="H646" s="1">
        <v>10000</v>
      </c>
      <c r="I646" s="53">
        <v>14490</v>
      </c>
      <c r="J646" s="1">
        <v>100</v>
      </c>
      <c r="K646" s="1" t="s">
        <v>1352</v>
      </c>
      <c r="L646" s="53">
        <v>14490</v>
      </c>
      <c r="M646" s="53">
        <v>0</v>
      </c>
      <c r="N646" s="53">
        <v>70</v>
      </c>
      <c r="O646" s="53">
        <v>30</v>
      </c>
      <c r="V646" s="53">
        <v>0</v>
      </c>
      <c r="W646" s="53">
        <v>0</v>
      </c>
      <c r="X646" s="53">
        <v>0</v>
      </c>
      <c r="Y646" s="53">
        <v>0</v>
      </c>
      <c r="Z646" s="53">
        <v>70</v>
      </c>
      <c r="AA646" s="53">
        <v>30</v>
      </c>
      <c r="AB646" s="53">
        <v>0</v>
      </c>
      <c r="AC646" s="54">
        <v>0</v>
      </c>
      <c r="AD646" s="54">
        <v>0</v>
      </c>
      <c r="AI646" s="54">
        <v>0</v>
      </c>
      <c r="AJ646" s="54">
        <v>0</v>
      </c>
      <c r="AK646" s="1">
        <v>0</v>
      </c>
      <c r="AL646" s="1">
        <v>70</v>
      </c>
      <c r="AM646" s="1">
        <v>30</v>
      </c>
      <c r="AN646" s="1">
        <v>0</v>
      </c>
      <c r="AO646" s="1">
        <v>0</v>
      </c>
      <c r="AU646" s="1">
        <v>0</v>
      </c>
      <c r="AV646" s="1">
        <v>0</v>
      </c>
      <c r="AW646" s="142" t="str">
        <f t="shared" si="18"/>
        <v/>
      </c>
      <c r="AX646" s="142" t="str">
        <f t="shared" si="19"/>
        <v/>
      </c>
    </row>
    <row r="647" spans="3:50">
      <c r="C647" s="1" t="s">
        <v>1241</v>
      </c>
      <c r="D647" s="1" t="s">
        <v>1250</v>
      </c>
      <c r="E647" s="1">
        <v>64</v>
      </c>
      <c r="F647" s="1">
        <v>2007</v>
      </c>
      <c r="G647" s="1">
        <v>2007</v>
      </c>
      <c r="H647" s="1">
        <v>10000</v>
      </c>
      <c r="I647" s="53">
        <v>20070</v>
      </c>
      <c r="J647" s="1">
        <v>100</v>
      </c>
      <c r="K647" s="1" t="s">
        <v>1352</v>
      </c>
      <c r="L647" s="53">
        <v>20070</v>
      </c>
      <c r="M647" s="53">
        <v>0</v>
      </c>
      <c r="N647" s="53">
        <v>70</v>
      </c>
      <c r="O647" s="53">
        <v>30</v>
      </c>
      <c r="V647" s="53">
        <v>0</v>
      </c>
      <c r="W647" s="53">
        <v>0</v>
      </c>
      <c r="X647" s="53">
        <v>0</v>
      </c>
      <c r="Y647" s="53">
        <v>0</v>
      </c>
      <c r="Z647" s="53">
        <v>70</v>
      </c>
      <c r="AA647" s="53">
        <v>30</v>
      </c>
      <c r="AB647" s="53">
        <v>0</v>
      </c>
      <c r="AC647" s="54">
        <v>0</v>
      </c>
      <c r="AD647" s="54">
        <v>0</v>
      </c>
      <c r="AI647" s="54">
        <v>0</v>
      </c>
      <c r="AJ647" s="54">
        <v>0</v>
      </c>
      <c r="AK647" s="1">
        <v>0</v>
      </c>
      <c r="AL647" s="1">
        <v>70</v>
      </c>
      <c r="AM647" s="1">
        <v>30</v>
      </c>
      <c r="AN647" s="1">
        <v>0</v>
      </c>
      <c r="AO647" s="1">
        <v>0</v>
      </c>
      <c r="AU647" s="1">
        <v>0</v>
      </c>
      <c r="AV647" s="1">
        <v>0</v>
      </c>
      <c r="AW647" s="142" t="str">
        <f t="shared" si="18"/>
        <v/>
      </c>
      <c r="AX647" s="142" t="str">
        <f t="shared" si="19"/>
        <v/>
      </c>
    </row>
    <row r="648" spans="3:50">
      <c r="C648" s="1" t="s">
        <v>1241</v>
      </c>
      <c r="D648" s="1" t="s">
        <v>1251</v>
      </c>
      <c r="E648" s="1">
        <v>44</v>
      </c>
      <c r="F648" s="1">
        <v>1225</v>
      </c>
      <c r="G648" s="1">
        <v>1225</v>
      </c>
      <c r="H648" s="1">
        <v>12000</v>
      </c>
      <c r="I648" s="53">
        <v>14700</v>
      </c>
      <c r="J648" s="1">
        <v>100</v>
      </c>
      <c r="K648" s="1" t="s">
        <v>1352</v>
      </c>
      <c r="L648" s="53">
        <v>14700</v>
      </c>
      <c r="M648" s="53">
        <v>0</v>
      </c>
      <c r="N648" s="53">
        <v>70</v>
      </c>
      <c r="O648" s="53">
        <v>30</v>
      </c>
      <c r="V648" s="53">
        <v>0</v>
      </c>
      <c r="W648" s="53">
        <v>0</v>
      </c>
      <c r="X648" s="53">
        <v>0</v>
      </c>
      <c r="Y648" s="53">
        <v>0</v>
      </c>
      <c r="Z648" s="53">
        <v>70</v>
      </c>
      <c r="AA648" s="53">
        <v>30</v>
      </c>
      <c r="AB648" s="53">
        <v>0</v>
      </c>
      <c r="AC648" s="54">
        <v>0</v>
      </c>
      <c r="AD648" s="54">
        <v>0</v>
      </c>
      <c r="AI648" s="54">
        <v>0</v>
      </c>
      <c r="AJ648" s="54">
        <v>0</v>
      </c>
      <c r="AK648" s="1">
        <v>0</v>
      </c>
      <c r="AL648" s="1">
        <v>70</v>
      </c>
      <c r="AM648" s="1">
        <v>30</v>
      </c>
      <c r="AN648" s="1">
        <v>0</v>
      </c>
      <c r="AO648" s="1">
        <v>0</v>
      </c>
      <c r="AU648" s="1">
        <v>0</v>
      </c>
      <c r="AV648" s="1">
        <v>0</v>
      </c>
      <c r="AW648" s="142" t="str">
        <f t="shared" ref="AW648:AW711" si="20">IF(SUM($E648:$AV648)&lt;&gt;0,IFERROR(IFERROR(INDEX(pname,MATCH($B648,pid_fao,0),1),INDEX(pname,MATCH($B648,pid_th,0),1)),""),"")</f>
        <v/>
      </c>
      <c r="AX648" s="142" t="str">
        <f t="shared" ref="AX648:AX711" si="21">IF(SUM($E648:$AV648)&lt;&gt;0,IFERROR(IFERROR(INDEX(pname,MATCH($B648,pid_fao,0),5),INDEX(pname,MATCH($B648,pid_th,0),5)),""),"")</f>
        <v/>
      </c>
    </row>
    <row r="649" spans="3:50">
      <c r="C649" s="1" t="s">
        <v>1241</v>
      </c>
      <c r="D649" s="1" t="s">
        <v>1252</v>
      </c>
      <c r="E649" s="1">
        <v>80</v>
      </c>
      <c r="F649" s="1">
        <v>1500</v>
      </c>
      <c r="G649" s="1">
        <v>1500</v>
      </c>
      <c r="H649" s="1">
        <v>12000</v>
      </c>
      <c r="I649" s="53">
        <v>18000</v>
      </c>
      <c r="J649" s="1">
        <v>100</v>
      </c>
      <c r="K649" s="1" t="s">
        <v>1352</v>
      </c>
      <c r="L649" s="53">
        <v>18000</v>
      </c>
      <c r="M649" s="53">
        <v>0</v>
      </c>
      <c r="N649" s="53">
        <v>70</v>
      </c>
      <c r="O649" s="53">
        <v>30</v>
      </c>
      <c r="V649" s="53">
        <v>0</v>
      </c>
      <c r="W649" s="53">
        <v>0</v>
      </c>
      <c r="X649" s="53">
        <v>0</v>
      </c>
      <c r="Y649" s="53">
        <v>0</v>
      </c>
      <c r="Z649" s="53">
        <v>70</v>
      </c>
      <c r="AA649" s="53">
        <v>30</v>
      </c>
      <c r="AB649" s="53">
        <v>0</v>
      </c>
      <c r="AC649" s="54">
        <v>0</v>
      </c>
      <c r="AD649" s="54">
        <v>0</v>
      </c>
      <c r="AI649" s="54">
        <v>0</v>
      </c>
      <c r="AJ649" s="54">
        <v>0</v>
      </c>
      <c r="AK649" s="1">
        <v>0</v>
      </c>
      <c r="AL649" s="1">
        <v>70</v>
      </c>
      <c r="AM649" s="1">
        <v>30</v>
      </c>
      <c r="AN649" s="1">
        <v>0</v>
      </c>
      <c r="AO649" s="1">
        <v>0</v>
      </c>
      <c r="AU649" s="1">
        <v>0</v>
      </c>
      <c r="AV649" s="1">
        <v>0</v>
      </c>
      <c r="AW649" s="142" t="str">
        <f t="shared" si="20"/>
        <v/>
      </c>
      <c r="AX649" s="142" t="str">
        <f t="shared" si="21"/>
        <v/>
      </c>
    </row>
    <row r="650" spans="3:50">
      <c r="C650" s="1" t="s">
        <v>1241</v>
      </c>
      <c r="D650" s="1" t="s">
        <v>1253</v>
      </c>
      <c r="E650" s="1">
        <v>691</v>
      </c>
      <c r="F650" s="1">
        <v>8944</v>
      </c>
      <c r="G650" s="1">
        <v>8944</v>
      </c>
      <c r="H650" s="1">
        <v>10000</v>
      </c>
      <c r="I650" s="53">
        <v>89440</v>
      </c>
      <c r="J650" s="1">
        <v>100</v>
      </c>
      <c r="K650" s="1" t="s">
        <v>1352</v>
      </c>
      <c r="L650" s="53">
        <v>89440</v>
      </c>
      <c r="M650" s="53">
        <v>0</v>
      </c>
      <c r="N650" s="53">
        <v>70</v>
      </c>
      <c r="O650" s="53">
        <v>30</v>
      </c>
      <c r="V650" s="53">
        <v>0</v>
      </c>
      <c r="W650" s="53">
        <v>0</v>
      </c>
      <c r="X650" s="53">
        <v>0</v>
      </c>
      <c r="Y650" s="53">
        <v>0</v>
      </c>
      <c r="Z650" s="53">
        <v>70</v>
      </c>
      <c r="AA650" s="53">
        <v>30</v>
      </c>
      <c r="AB650" s="53">
        <v>0</v>
      </c>
      <c r="AC650" s="54">
        <v>0</v>
      </c>
      <c r="AD650" s="54">
        <v>0</v>
      </c>
      <c r="AI650" s="54">
        <v>0</v>
      </c>
      <c r="AJ650" s="54">
        <v>0</v>
      </c>
      <c r="AK650" s="1">
        <v>0</v>
      </c>
      <c r="AL650" s="1">
        <v>70</v>
      </c>
      <c r="AM650" s="1">
        <v>30</v>
      </c>
      <c r="AN650" s="1">
        <v>0</v>
      </c>
      <c r="AO650" s="1">
        <v>0</v>
      </c>
      <c r="AU650" s="1">
        <v>0</v>
      </c>
      <c r="AV650" s="1">
        <v>0</v>
      </c>
      <c r="AW650" s="142" t="str">
        <f t="shared" si="20"/>
        <v/>
      </c>
      <c r="AX650" s="142" t="str">
        <f t="shared" si="21"/>
        <v/>
      </c>
    </row>
    <row r="651" spans="3:50">
      <c r="C651" s="1" t="s">
        <v>1254</v>
      </c>
      <c r="E651" s="1">
        <v>33</v>
      </c>
      <c r="F651" s="1">
        <v>609</v>
      </c>
      <c r="G651" s="1">
        <v>609</v>
      </c>
      <c r="H651" s="1">
        <v>6000</v>
      </c>
      <c r="I651" s="53">
        <v>3654</v>
      </c>
      <c r="J651" s="1">
        <v>100</v>
      </c>
      <c r="K651" s="1">
        <v>0</v>
      </c>
      <c r="L651" s="53">
        <v>3654</v>
      </c>
      <c r="M651" s="53">
        <v>0</v>
      </c>
      <c r="N651" s="53">
        <v>0</v>
      </c>
      <c r="O651" s="53">
        <v>0</v>
      </c>
      <c r="P651" s="53" t="s">
        <v>1032</v>
      </c>
      <c r="Q651" s="53" t="s">
        <v>1032</v>
      </c>
      <c r="R651" s="53" t="s">
        <v>1032</v>
      </c>
      <c r="S651" s="53" t="s">
        <v>1032</v>
      </c>
      <c r="T651" s="53" t="s">
        <v>1032</v>
      </c>
      <c r="U651" s="53" t="s">
        <v>1032</v>
      </c>
      <c r="V651" s="53">
        <v>0</v>
      </c>
      <c r="W651" s="53">
        <v>0</v>
      </c>
      <c r="X651" s="53">
        <v>100</v>
      </c>
      <c r="Y651" s="53">
        <v>0</v>
      </c>
      <c r="Z651" s="53">
        <v>0</v>
      </c>
      <c r="AA651" s="53">
        <v>0</v>
      </c>
      <c r="AB651" s="53">
        <v>0</v>
      </c>
      <c r="AC651" s="54">
        <v>0</v>
      </c>
      <c r="AD651" s="54">
        <v>0</v>
      </c>
      <c r="AE651" s="54" t="s">
        <v>1032</v>
      </c>
      <c r="AF651" s="54" t="s">
        <v>1032</v>
      </c>
      <c r="AG651" s="54" t="s">
        <v>1032</v>
      </c>
      <c r="AH651" s="54" t="s">
        <v>1032</v>
      </c>
      <c r="AI651" s="54">
        <v>0</v>
      </c>
      <c r="AJ651" s="54">
        <v>100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 t="s">
        <v>1032</v>
      </c>
      <c r="AQ651" s="1" t="s">
        <v>1032</v>
      </c>
      <c r="AR651" s="1" t="s">
        <v>1032</v>
      </c>
      <c r="AS651" s="1" t="s">
        <v>1032</v>
      </c>
      <c r="AT651" s="1" t="s">
        <v>1032</v>
      </c>
      <c r="AU651" s="1">
        <v>0</v>
      </c>
      <c r="AV651" s="1">
        <v>100</v>
      </c>
      <c r="AW651" s="142" t="str">
        <f t="shared" si="20"/>
        <v/>
      </c>
      <c r="AX651" s="142" t="str">
        <f t="shared" si="21"/>
        <v/>
      </c>
    </row>
    <row r="652" spans="3:50">
      <c r="C652" s="1" t="s">
        <v>1255</v>
      </c>
      <c r="D652" s="1" t="s">
        <v>1256</v>
      </c>
      <c r="E652" s="1">
        <v>3</v>
      </c>
      <c r="F652" s="1">
        <v>42</v>
      </c>
      <c r="G652" s="1">
        <v>42</v>
      </c>
      <c r="H652" s="1">
        <v>6000</v>
      </c>
      <c r="I652" s="53">
        <v>252</v>
      </c>
      <c r="J652" s="1">
        <v>100</v>
      </c>
      <c r="K652" s="1">
        <v>0</v>
      </c>
      <c r="L652" s="53">
        <v>252</v>
      </c>
      <c r="M652" s="53">
        <v>0</v>
      </c>
      <c r="N652" s="53">
        <v>0</v>
      </c>
      <c r="O652" s="53">
        <v>0</v>
      </c>
      <c r="V652" s="53">
        <v>0</v>
      </c>
      <c r="W652" s="53">
        <v>0</v>
      </c>
      <c r="X652" s="53">
        <v>100</v>
      </c>
      <c r="Y652" s="53">
        <v>0</v>
      </c>
      <c r="Z652" s="53">
        <v>0</v>
      </c>
      <c r="AA652" s="53">
        <v>0</v>
      </c>
      <c r="AB652" s="53">
        <v>0</v>
      </c>
      <c r="AC652" s="54">
        <v>0</v>
      </c>
      <c r="AD652" s="54">
        <v>0</v>
      </c>
      <c r="AI652" s="54">
        <v>0</v>
      </c>
      <c r="AJ652" s="54">
        <v>100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U652" s="1">
        <v>0</v>
      </c>
      <c r="AV652" s="1">
        <v>100</v>
      </c>
      <c r="AW652" s="142" t="str">
        <f t="shared" si="20"/>
        <v/>
      </c>
      <c r="AX652" s="142" t="str">
        <f t="shared" si="21"/>
        <v/>
      </c>
    </row>
    <row r="653" spans="3:50">
      <c r="C653" s="1" t="s">
        <v>1255</v>
      </c>
      <c r="D653" s="1" t="s">
        <v>1257</v>
      </c>
      <c r="I653" s="53">
        <v>0</v>
      </c>
      <c r="K653" s="1">
        <v>0</v>
      </c>
      <c r="L653" s="53">
        <v>0</v>
      </c>
      <c r="M653" s="53">
        <v>0</v>
      </c>
      <c r="N653" s="53">
        <v>0</v>
      </c>
      <c r="O653" s="53">
        <v>0</v>
      </c>
      <c r="V653" s="53">
        <v>0</v>
      </c>
      <c r="W653" s="53">
        <v>0</v>
      </c>
      <c r="Y653" s="53">
        <v>0</v>
      </c>
      <c r="Z653" s="53">
        <v>0</v>
      </c>
      <c r="AA653" s="53">
        <v>0</v>
      </c>
      <c r="AB653" s="53">
        <v>0</v>
      </c>
      <c r="AC653" s="54">
        <v>0</v>
      </c>
      <c r="AD653" s="54">
        <v>0</v>
      </c>
      <c r="AI653" s="54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U653" s="1">
        <v>0</v>
      </c>
      <c r="AW653" s="142" t="str">
        <f t="shared" si="20"/>
        <v/>
      </c>
      <c r="AX653" s="142" t="str">
        <f t="shared" si="21"/>
        <v/>
      </c>
    </row>
    <row r="654" spans="3:50">
      <c r="C654" s="1" t="s">
        <v>1255</v>
      </c>
      <c r="D654" s="1" t="s">
        <v>1258</v>
      </c>
      <c r="I654" s="53">
        <v>0</v>
      </c>
      <c r="K654" s="1">
        <v>0</v>
      </c>
      <c r="L654" s="53">
        <v>0</v>
      </c>
      <c r="M654" s="53">
        <v>0</v>
      </c>
      <c r="N654" s="53">
        <v>0</v>
      </c>
      <c r="O654" s="53">
        <v>0</v>
      </c>
      <c r="V654" s="53">
        <v>0</v>
      </c>
      <c r="W654" s="53">
        <v>0</v>
      </c>
      <c r="Y654" s="53">
        <v>0</v>
      </c>
      <c r="Z654" s="53">
        <v>0</v>
      </c>
      <c r="AA654" s="53">
        <v>0</v>
      </c>
      <c r="AB654" s="53">
        <v>0</v>
      </c>
      <c r="AC654" s="54">
        <v>0</v>
      </c>
      <c r="AD654" s="54">
        <v>0</v>
      </c>
      <c r="AI654" s="54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U654" s="1">
        <v>0</v>
      </c>
      <c r="AW654" s="142" t="str">
        <f t="shared" si="20"/>
        <v/>
      </c>
      <c r="AX654" s="142" t="str">
        <f t="shared" si="21"/>
        <v/>
      </c>
    </row>
    <row r="655" spans="3:50">
      <c r="C655" s="1" t="s">
        <v>1255</v>
      </c>
      <c r="D655" s="1" t="s">
        <v>1259</v>
      </c>
      <c r="I655" s="53">
        <v>0</v>
      </c>
      <c r="K655" s="1">
        <v>0</v>
      </c>
      <c r="L655" s="53">
        <v>0</v>
      </c>
      <c r="M655" s="53">
        <v>0</v>
      </c>
      <c r="N655" s="53">
        <v>0</v>
      </c>
      <c r="O655" s="53">
        <v>0</v>
      </c>
      <c r="V655" s="53">
        <v>0</v>
      </c>
      <c r="W655" s="53">
        <v>0</v>
      </c>
      <c r="Y655" s="53">
        <v>0</v>
      </c>
      <c r="Z655" s="53">
        <v>0</v>
      </c>
      <c r="AA655" s="53">
        <v>0</v>
      </c>
      <c r="AB655" s="53">
        <v>0</v>
      </c>
      <c r="AC655" s="54">
        <v>0</v>
      </c>
      <c r="AD655" s="54">
        <v>0</v>
      </c>
      <c r="AI655" s="54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U655" s="1">
        <v>0</v>
      </c>
      <c r="AW655" s="142" t="str">
        <f t="shared" si="20"/>
        <v/>
      </c>
      <c r="AX655" s="142" t="str">
        <f t="shared" si="21"/>
        <v/>
      </c>
    </row>
    <row r="656" spans="3:50">
      <c r="C656" s="1" t="s">
        <v>1255</v>
      </c>
      <c r="D656" s="1" t="s">
        <v>1260</v>
      </c>
      <c r="I656" s="53">
        <v>0</v>
      </c>
      <c r="K656" s="1">
        <v>0</v>
      </c>
      <c r="L656" s="53">
        <v>0</v>
      </c>
      <c r="M656" s="53">
        <v>0</v>
      </c>
      <c r="N656" s="53">
        <v>0</v>
      </c>
      <c r="O656" s="53">
        <v>0</v>
      </c>
      <c r="V656" s="53">
        <v>0</v>
      </c>
      <c r="W656" s="53">
        <v>0</v>
      </c>
      <c r="Y656" s="53">
        <v>0</v>
      </c>
      <c r="Z656" s="53">
        <v>0</v>
      </c>
      <c r="AA656" s="53">
        <v>0</v>
      </c>
      <c r="AB656" s="53">
        <v>0</v>
      </c>
      <c r="AC656" s="54">
        <v>0</v>
      </c>
      <c r="AD656" s="54">
        <v>0</v>
      </c>
      <c r="AI656" s="54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U656" s="1">
        <v>0</v>
      </c>
      <c r="AW656" s="142" t="str">
        <f t="shared" si="20"/>
        <v/>
      </c>
      <c r="AX656" s="142" t="str">
        <f t="shared" si="21"/>
        <v/>
      </c>
    </row>
    <row r="657" spans="3:50">
      <c r="C657" s="1" t="s">
        <v>1255</v>
      </c>
      <c r="D657" s="1" t="s">
        <v>1249</v>
      </c>
      <c r="I657" s="53">
        <v>0</v>
      </c>
      <c r="K657" s="1">
        <v>0</v>
      </c>
      <c r="L657" s="53">
        <v>0</v>
      </c>
      <c r="M657" s="53">
        <v>0</v>
      </c>
      <c r="N657" s="53">
        <v>0</v>
      </c>
      <c r="O657" s="53">
        <v>0</v>
      </c>
      <c r="V657" s="53">
        <v>0</v>
      </c>
      <c r="W657" s="53">
        <v>0</v>
      </c>
      <c r="Y657" s="53">
        <v>0</v>
      </c>
      <c r="Z657" s="53">
        <v>0</v>
      </c>
      <c r="AA657" s="53">
        <v>0</v>
      </c>
      <c r="AB657" s="53">
        <v>0</v>
      </c>
      <c r="AC657" s="54">
        <v>0</v>
      </c>
      <c r="AD657" s="54">
        <v>0</v>
      </c>
      <c r="AI657" s="54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U657" s="1">
        <v>0</v>
      </c>
      <c r="AW657" s="142" t="str">
        <f t="shared" si="20"/>
        <v/>
      </c>
      <c r="AX657" s="142" t="str">
        <f t="shared" si="21"/>
        <v/>
      </c>
    </row>
    <row r="658" spans="3:50">
      <c r="C658" s="1" t="s">
        <v>1255</v>
      </c>
      <c r="D658" s="1" t="s">
        <v>1261</v>
      </c>
      <c r="I658" s="53">
        <v>0</v>
      </c>
      <c r="K658" s="1">
        <v>0</v>
      </c>
      <c r="L658" s="53">
        <v>0</v>
      </c>
      <c r="M658" s="53">
        <v>0</v>
      </c>
      <c r="N658" s="53">
        <v>0</v>
      </c>
      <c r="O658" s="53">
        <v>0</v>
      </c>
      <c r="V658" s="53">
        <v>0</v>
      </c>
      <c r="W658" s="53">
        <v>0</v>
      </c>
      <c r="Y658" s="53">
        <v>0</v>
      </c>
      <c r="Z658" s="53">
        <v>0</v>
      </c>
      <c r="AA658" s="53">
        <v>0</v>
      </c>
      <c r="AB658" s="53">
        <v>0</v>
      </c>
      <c r="AC658" s="54">
        <v>0</v>
      </c>
      <c r="AD658" s="54">
        <v>0</v>
      </c>
      <c r="AI658" s="54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U658" s="1">
        <v>0</v>
      </c>
      <c r="AW658" s="142" t="str">
        <f t="shared" si="20"/>
        <v/>
      </c>
      <c r="AX658" s="142" t="str">
        <f t="shared" si="21"/>
        <v/>
      </c>
    </row>
    <row r="659" spans="3:50">
      <c r="C659" s="1" t="s">
        <v>1255</v>
      </c>
      <c r="D659" s="1" t="s">
        <v>1262</v>
      </c>
      <c r="I659" s="53">
        <v>0</v>
      </c>
      <c r="K659" s="1">
        <v>0</v>
      </c>
      <c r="L659" s="53">
        <v>0</v>
      </c>
      <c r="M659" s="53">
        <v>0</v>
      </c>
      <c r="N659" s="53">
        <v>0</v>
      </c>
      <c r="O659" s="53">
        <v>0</v>
      </c>
      <c r="V659" s="53">
        <v>0</v>
      </c>
      <c r="W659" s="53">
        <v>0</v>
      </c>
      <c r="Y659" s="53">
        <v>0</v>
      </c>
      <c r="Z659" s="53">
        <v>0</v>
      </c>
      <c r="AA659" s="53">
        <v>0</v>
      </c>
      <c r="AB659" s="53">
        <v>0</v>
      </c>
      <c r="AC659" s="54">
        <v>0</v>
      </c>
      <c r="AD659" s="54">
        <v>0</v>
      </c>
      <c r="AI659" s="54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U659" s="1">
        <v>0</v>
      </c>
      <c r="AW659" s="142" t="str">
        <f t="shared" si="20"/>
        <v/>
      </c>
      <c r="AX659" s="142" t="str">
        <f t="shared" si="21"/>
        <v/>
      </c>
    </row>
    <row r="660" spans="3:50">
      <c r="C660" s="1" t="s">
        <v>1255</v>
      </c>
      <c r="D660" s="1" t="s">
        <v>1073</v>
      </c>
      <c r="I660" s="53">
        <v>0</v>
      </c>
      <c r="K660" s="1">
        <v>0</v>
      </c>
      <c r="L660" s="53">
        <v>0</v>
      </c>
      <c r="M660" s="53">
        <v>0</v>
      </c>
      <c r="N660" s="53">
        <v>0</v>
      </c>
      <c r="O660" s="53">
        <v>0</v>
      </c>
      <c r="V660" s="53">
        <v>0</v>
      </c>
      <c r="W660" s="53">
        <v>0</v>
      </c>
      <c r="Y660" s="53">
        <v>0</v>
      </c>
      <c r="Z660" s="53">
        <v>0</v>
      </c>
      <c r="AA660" s="53">
        <v>0</v>
      </c>
      <c r="AB660" s="53">
        <v>0</v>
      </c>
      <c r="AC660" s="54">
        <v>0</v>
      </c>
      <c r="AD660" s="54">
        <v>0</v>
      </c>
      <c r="AI660" s="54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U660" s="1">
        <v>0</v>
      </c>
      <c r="AW660" s="142" t="str">
        <f t="shared" si="20"/>
        <v/>
      </c>
      <c r="AX660" s="142" t="str">
        <f t="shared" si="21"/>
        <v/>
      </c>
    </row>
    <row r="661" spans="3:50">
      <c r="C661" s="1" t="s">
        <v>1255</v>
      </c>
      <c r="D661" s="1" t="s">
        <v>1263</v>
      </c>
      <c r="I661" s="53">
        <v>0</v>
      </c>
      <c r="K661" s="1">
        <v>0</v>
      </c>
      <c r="L661" s="53">
        <v>0</v>
      </c>
      <c r="M661" s="53">
        <v>0</v>
      </c>
      <c r="N661" s="53">
        <v>0</v>
      </c>
      <c r="O661" s="53">
        <v>0</v>
      </c>
      <c r="V661" s="53">
        <v>0</v>
      </c>
      <c r="W661" s="53">
        <v>0</v>
      </c>
      <c r="Y661" s="53">
        <v>0</v>
      </c>
      <c r="Z661" s="53">
        <v>0</v>
      </c>
      <c r="AA661" s="53">
        <v>0</v>
      </c>
      <c r="AB661" s="53">
        <v>0</v>
      </c>
      <c r="AC661" s="54">
        <v>0</v>
      </c>
      <c r="AD661" s="54">
        <v>0</v>
      </c>
      <c r="AI661" s="54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U661" s="1">
        <v>0</v>
      </c>
      <c r="AW661" s="142" t="str">
        <f t="shared" si="20"/>
        <v/>
      </c>
      <c r="AX661" s="142" t="str">
        <f t="shared" si="21"/>
        <v/>
      </c>
    </row>
    <row r="662" spans="3:50">
      <c r="C662" s="1" t="s">
        <v>1255</v>
      </c>
      <c r="D662" s="1" t="s">
        <v>1264</v>
      </c>
      <c r="I662" s="53">
        <v>0</v>
      </c>
      <c r="K662" s="1">
        <v>0</v>
      </c>
      <c r="L662" s="53">
        <v>0</v>
      </c>
      <c r="M662" s="53">
        <v>0</v>
      </c>
      <c r="N662" s="53">
        <v>0</v>
      </c>
      <c r="O662" s="53">
        <v>0</v>
      </c>
      <c r="V662" s="53">
        <v>0</v>
      </c>
      <c r="W662" s="53">
        <v>0</v>
      </c>
      <c r="Y662" s="53">
        <v>0</v>
      </c>
      <c r="Z662" s="53">
        <v>0</v>
      </c>
      <c r="AA662" s="53">
        <v>0</v>
      </c>
      <c r="AB662" s="53">
        <v>0</v>
      </c>
      <c r="AC662" s="54">
        <v>0</v>
      </c>
      <c r="AD662" s="54">
        <v>0</v>
      </c>
      <c r="AI662" s="54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U662" s="1">
        <v>0</v>
      </c>
      <c r="AW662" s="142" t="str">
        <f t="shared" si="20"/>
        <v/>
      </c>
      <c r="AX662" s="142" t="str">
        <f t="shared" si="21"/>
        <v/>
      </c>
    </row>
    <row r="663" spans="3:50">
      <c r="C663" s="1" t="s">
        <v>1255</v>
      </c>
      <c r="D663" s="1" t="s">
        <v>1265</v>
      </c>
      <c r="I663" s="53">
        <v>0</v>
      </c>
      <c r="K663" s="1">
        <v>0</v>
      </c>
      <c r="L663" s="53">
        <v>0</v>
      </c>
      <c r="M663" s="53">
        <v>0</v>
      </c>
      <c r="N663" s="53">
        <v>0</v>
      </c>
      <c r="O663" s="53">
        <v>0</v>
      </c>
      <c r="V663" s="53">
        <v>0</v>
      </c>
      <c r="W663" s="53">
        <v>0</v>
      </c>
      <c r="Y663" s="53">
        <v>0</v>
      </c>
      <c r="Z663" s="53">
        <v>0</v>
      </c>
      <c r="AA663" s="53">
        <v>0</v>
      </c>
      <c r="AB663" s="53">
        <v>0</v>
      </c>
      <c r="AC663" s="54">
        <v>0</v>
      </c>
      <c r="AD663" s="54">
        <v>0</v>
      </c>
      <c r="AI663" s="54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U663" s="1">
        <v>0</v>
      </c>
      <c r="AW663" s="142" t="str">
        <f t="shared" si="20"/>
        <v/>
      </c>
      <c r="AX663" s="142" t="str">
        <f t="shared" si="21"/>
        <v/>
      </c>
    </row>
    <row r="664" spans="3:50">
      <c r="C664" s="1" t="s">
        <v>1255</v>
      </c>
      <c r="D664" s="1" t="s">
        <v>1266</v>
      </c>
      <c r="I664" s="53">
        <v>0</v>
      </c>
      <c r="K664" s="1">
        <v>0</v>
      </c>
      <c r="L664" s="53">
        <v>0</v>
      </c>
      <c r="M664" s="53">
        <v>0</v>
      </c>
      <c r="N664" s="53">
        <v>0</v>
      </c>
      <c r="O664" s="53">
        <v>0</v>
      </c>
      <c r="V664" s="53">
        <v>0</v>
      </c>
      <c r="W664" s="53">
        <v>0</v>
      </c>
      <c r="Y664" s="53">
        <v>0</v>
      </c>
      <c r="Z664" s="53">
        <v>0</v>
      </c>
      <c r="AA664" s="53">
        <v>0</v>
      </c>
      <c r="AB664" s="53">
        <v>0</v>
      </c>
      <c r="AC664" s="54">
        <v>0</v>
      </c>
      <c r="AD664" s="54">
        <v>0</v>
      </c>
      <c r="AI664" s="54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U664" s="1">
        <v>0</v>
      </c>
      <c r="AW664" s="142" t="str">
        <f t="shared" si="20"/>
        <v/>
      </c>
      <c r="AX664" s="142" t="str">
        <f t="shared" si="21"/>
        <v/>
      </c>
    </row>
    <row r="665" spans="3:50">
      <c r="C665" s="1" t="s">
        <v>1255</v>
      </c>
      <c r="D665" s="1" t="s">
        <v>1267</v>
      </c>
      <c r="I665" s="53">
        <v>0</v>
      </c>
      <c r="K665" s="1">
        <v>0</v>
      </c>
      <c r="L665" s="53">
        <v>0</v>
      </c>
      <c r="M665" s="53">
        <v>0</v>
      </c>
      <c r="N665" s="53">
        <v>0</v>
      </c>
      <c r="O665" s="53">
        <v>0</v>
      </c>
      <c r="V665" s="53">
        <v>0</v>
      </c>
      <c r="W665" s="53">
        <v>0</v>
      </c>
      <c r="Y665" s="53">
        <v>0</v>
      </c>
      <c r="Z665" s="53">
        <v>0</v>
      </c>
      <c r="AA665" s="53">
        <v>0</v>
      </c>
      <c r="AB665" s="53">
        <v>0</v>
      </c>
      <c r="AC665" s="54">
        <v>0</v>
      </c>
      <c r="AD665" s="54">
        <v>0</v>
      </c>
      <c r="AI665" s="54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U665" s="1">
        <v>0</v>
      </c>
      <c r="AW665" s="142" t="str">
        <f t="shared" si="20"/>
        <v/>
      </c>
      <c r="AX665" s="142" t="str">
        <f t="shared" si="21"/>
        <v/>
      </c>
    </row>
    <row r="666" spans="3:50">
      <c r="C666" s="1" t="s">
        <v>1255</v>
      </c>
      <c r="D666" s="1" t="s">
        <v>1268</v>
      </c>
      <c r="I666" s="53">
        <v>0</v>
      </c>
      <c r="K666" s="1">
        <v>0</v>
      </c>
      <c r="L666" s="53">
        <v>0</v>
      </c>
      <c r="M666" s="53">
        <v>0</v>
      </c>
      <c r="N666" s="53">
        <v>0</v>
      </c>
      <c r="O666" s="53">
        <v>0</v>
      </c>
      <c r="V666" s="53">
        <v>0</v>
      </c>
      <c r="W666" s="53">
        <v>0</v>
      </c>
      <c r="Y666" s="53">
        <v>0</v>
      </c>
      <c r="Z666" s="53">
        <v>0</v>
      </c>
      <c r="AA666" s="53">
        <v>0</v>
      </c>
      <c r="AB666" s="53">
        <v>0</v>
      </c>
      <c r="AC666" s="54">
        <v>0</v>
      </c>
      <c r="AD666" s="54">
        <v>0</v>
      </c>
      <c r="AI666" s="54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U666" s="1">
        <v>0</v>
      </c>
      <c r="AW666" s="142" t="str">
        <f t="shared" si="20"/>
        <v/>
      </c>
      <c r="AX666" s="142" t="str">
        <f t="shared" si="21"/>
        <v/>
      </c>
    </row>
    <row r="667" spans="3:50">
      <c r="C667" s="1" t="s">
        <v>1255</v>
      </c>
      <c r="D667" s="1" t="s">
        <v>1269</v>
      </c>
      <c r="E667" s="1">
        <v>1</v>
      </c>
      <c r="F667" s="1">
        <v>21</v>
      </c>
      <c r="G667" s="1">
        <v>21</v>
      </c>
      <c r="H667" s="1">
        <v>6000</v>
      </c>
      <c r="I667" s="53">
        <v>126</v>
      </c>
      <c r="J667" s="1">
        <v>100</v>
      </c>
      <c r="K667" s="1">
        <v>0</v>
      </c>
      <c r="L667" s="53">
        <v>126</v>
      </c>
      <c r="M667" s="53">
        <v>0</v>
      </c>
      <c r="N667" s="53">
        <v>0</v>
      </c>
      <c r="O667" s="53">
        <v>0</v>
      </c>
      <c r="V667" s="53">
        <v>0</v>
      </c>
      <c r="W667" s="53">
        <v>0</v>
      </c>
      <c r="X667" s="53">
        <v>100</v>
      </c>
      <c r="Y667" s="53">
        <v>0</v>
      </c>
      <c r="Z667" s="53">
        <v>0</v>
      </c>
      <c r="AA667" s="53">
        <v>0</v>
      </c>
      <c r="AB667" s="53">
        <v>0</v>
      </c>
      <c r="AC667" s="54">
        <v>0</v>
      </c>
      <c r="AD667" s="54">
        <v>0</v>
      </c>
      <c r="AI667" s="54">
        <v>0</v>
      </c>
      <c r="AJ667" s="54">
        <v>100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U667" s="1">
        <v>0</v>
      </c>
      <c r="AV667" s="1">
        <v>100</v>
      </c>
      <c r="AW667" s="142" t="str">
        <f t="shared" si="20"/>
        <v/>
      </c>
      <c r="AX667" s="142" t="str">
        <f t="shared" si="21"/>
        <v/>
      </c>
    </row>
    <row r="668" spans="3:50">
      <c r="C668" s="1" t="s">
        <v>1255</v>
      </c>
      <c r="D668" s="1" t="s">
        <v>1270</v>
      </c>
      <c r="E668" s="1">
        <v>18</v>
      </c>
      <c r="F668" s="1">
        <v>380</v>
      </c>
      <c r="G668" s="1">
        <v>380</v>
      </c>
      <c r="H668" s="1">
        <v>6000</v>
      </c>
      <c r="I668" s="53">
        <v>2280</v>
      </c>
      <c r="J668" s="1">
        <v>100</v>
      </c>
      <c r="K668" s="1">
        <v>0</v>
      </c>
      <c r="L668" s="53">
        <v>2280</v>
      </c>
      <c r="M668" s="53">
        <v>0</v>
      </c>
      <c r="N668" s="53">
        <v>0</v>
      </c>
      <c r="O668" s="53">
        <v>0</v>
      </c>
      <c r="V668" s="53">
        <v>0</v>
      </c>
      <c r="W668" s="53">
        <v>0</v>
      </c>
      <c r="X668" s="53">
        <v>100</v>
      </c>
      <c r="Y668" s="53">
        <v>0</v>
      </c>
      <c r="Z668" s="53">
        <v>0</v>
      </c>
      <c r="AA668" s="53">
        <v>0</v>
      </c>
      <c r="AB668" s="53">
        <v>0</v>
      </c>
      <c r="AC668" s="54">
        <v>0</v>
      </c>
      <c r="AD668" s="54">
        <v>0</v>
      </c>
      <c r="AI668" s="54">
        <v>0</v>
      </c>
      <c r="AJ668" s="54">
        <v>100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U668" s="1">
        <v>0</v>
      </c>
      <c r="AV668" s="1">
        <v>100</v>
      </c>
      <c r="AW668" s="142" t="str">
        <f t="shared" si="20"/>
        <v/>
      </c>
      <c r="AX668" s="142" t="str">
        <f t="shared" si="21"/>
        <v/>
      </c>
    </row>
    <row r="669" spans="3:50">
      <c r="C669" s="1" t="s">
        <v>1255</v>
      </c>
      <c r="D669" s="1" t="s">
        <v>1271</v>
      </c>
      <c r="I669" s="53">
        <v>0</v>
      </c>
      <c r="K669" s="1">
        <v>0</v>
      </c>
      <c r="L669" s="53">
        <v>0</v>
      </c>
      <c r="M669" s="53">
        <v>0</v>
      </c>
      <c r="N669" s="53">
        <v>0</v>
      </c>
      <c r="O669" s="53">
        <v>0</v>
      </c>
      <c r="V669" s="53">
        <v>0</v>
      </c>
      <c r="W669" s="53">
        <v>0</v>
      </c>
      <c r="Y669" s="53">
        <v>0</v>
      </c>
      <c r="Z669" s="53">
        <v>0</v>
      </c>
      <c r="AA669" s="53">
        <v>0</v>
      </c>
      <c r="AB669" s="53">
        <v>0</v>
      </c>
      <c r="AC669" s="54">
        <v>0</v>
      </c>
      <c r="AD669" s="54">
        <v>0</v>
      </c>
      <c r="AI669" s="54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U669" s="1">
        <v>0</v>
      </c>
      <c r="AW669" s="142" t="str">
        <f t="shared" si="20"/>
        <v/>
      </c>
      <c r="AX669" s="142" t="str">
        <f t="shared" si="21"/>
        <v/>
      </c>
    </row>
    <row r="670" spans="3:50">
      <c r="C670" s="1" t="s">
        <v>1255</v>
      </c>
      <c r="D670" s="1" t="s">
        <v>1272</v>
      </c>
      <c r="I670" s="53">
        <v>0</v>
      </c>
      <c r="K670" s="1">
        <v>0</v>
      </c>
      <c r="L670" s="53">
        <v>0</v>
      </c>
      <c r="M670" s="53">
        <v>0</v>
      </c>
      <c r="N670" s="53">
        <v>0</v>
      </c>
      <c r="O670" s="53">
        <v>0</v>
      </c>
      <c r="V670" s="53">
        <v>0</v>
      </c>
      <c r="W670" s="53">
        <v>0</v>
      </c>
      <c r="Y670" s="53">
        <v>0</v>
      </c>
      <c r="Z670" s="53">
        <v>0</v>
      </c>
      <c r="AA670" s="53">
        <v>0</v>
      </c>
      <c r="AB670" s="53">
        <v>0</v>
      </c>
      <c r="AC670" s="54">
        <v>0</v>
      </c>
      <c r="AD670" s="54">
        <v>0</v>
      </c>
      <c r="AI670" s="54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U670" s="1">
        <v>0</v>
      </c>
      <c r="AW670" s="142" t="str">
        <f t="shared" si="20"/>
        <v/>
      </c>
      <c r="AX670" s="142" t="str">
        <f t="shared" si="21"/>
        <v/>
      </c>
    </row>
    <row r="671" spans="3:50">
      <c r="C671" s="1" t="s">
        <v>1255</v>
      </c>
      <c r="D671" s="1" t="s">
        <v>1273</v>
      </c>
      <c r="I671" s="53">
        <v>0</v>
      </c>
      <c r="K671" s="1">
        <v>0</v>
      </c>
      <c r="L671" s="53">
        <v>0</v>
      </c>
      <c r="M671" s="53">
        <v>0</v>
      </c>
      <c r="N671" s="53">
        <v>0</v>
      </c>
      <c r="O671" s="53">
        <v>0</v>
      </c>
      <c r="V671" s="53">
        <v>0</v>
      </c>
      <c r="W671" s="53">
        <v>0</v>
      </c>
      <c r="Y671" s="53">
        <v>0</v>
      </c>
      <c r="Z671" s="53">
        <v>0</v>
      </c>
      <c r="AA671" s="53">
        <v>0</v>
      </c>
      <c r="AB671" s="53">
        <v>0</v>
      </c>
      <c r="AC671" s="54">
        <v>0</v>
      </c>
      <c r="AD671" s="54">
        <v>0</v>
      </c>
      <c r="AI671" s="54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U671" s="1">
        <v>0</v>
      </c>
      <c r="AW671" s="142" t="str">
        <f t="shared" si="20"/>
        <v/>
      </c>
      <c r="AX671" s="142" t="str">
        <f t="shared" si="21"/>
        <v/>
      </c>
    </row>
    <row r="672" spans="3:50">
      <c r="C672" s="1" t="s">
        <v>1255</v>
      </c>
      <c r="D672" s="1" t="s">
        <v>1274</v>
      </c>
      <c r="E672" s="1">
        <v>3</v>
      </c>
      <c r="F672" s="1">
        <v>38</v>
      </c>
      <c r="G672" s="1">
        <v>38</v>
      </c>
      <c r="H672" s="1">
        <v>6000</v>
      </c>
      <c r="I672" s="53">
        <v>228</v>
      </c>
      <c r="J672" s="1">
        <v>100</v>
      </c>
      <c r="K672" s="1">
        <v>0</v>
      </c>
      <c r="L672" s="53">
        <v>228</v>
      </c>
      <c r="M672" s="53">
        <v>0</v>
      </c>
      <c r="N672" s="53">
        <v>0</v>
      </c>
      <c r="O672" s="53">
        <v>0</v>
      </c>
      <c r="V672" s="53">
        <v>0</v>
      </c>
      <c r="W672" s="53">
        <v>0</v>
      </c>
      <c r="X672" s="53">
        <v>100</v>
      </c>
      <c r="Y672" s="53">
        <v>0</v>
      </c>
      <c r="Z672" s="53">
        <v>0</v>
      </c>
      <c r="AA672" s="53">
        <v>0</v>
      </c>
      <c r="AB672" s="53">
        <v>0</v>
      </c>
      <c r="AC672" s="54">
        <v>0</v>
      </c>
      <c r="AD672" s="54">
        <v>0</v>
      </c>
      <c r="AI672" s="54">
        <v>0</v>
      </c>
      <c r="AJ672" s="54">
        <v>100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U672" s="1">
        <v>0</v>
      </c>
      <c r="AV672" s="1">
        <v>100</v>
      </c>
      <c r="AW672" s="142" t="str">
        <f t="shared" si="20"/>
        <v/>
      </c>
      <c r="AX672" s="142" t="str">
        <f t="shared" si="21"/>
        <v/>
      </c>
    </row>
    <row r="673" spans="3:50">
      <c r="C673" s="1" t="s">
        <v>1255</v>
      </c>
      <c r="D673" s="1" t="s">
        <v>1275</v>
      </c>
      <c r="I673" s="53">
        <v>0</v>
      </c>
      <c r="K673" s="1">
        <v>0</v>
      </c>
      <c r="L673" s="53">
        <v>0</v>
      </c>
      <c r="M673" s="53">
        <v>0</v>
      </c>
      <c r="N673" s="53">
        <v>0</v>
      </c>
      <c r="O673" s="53">
        <v>0</v>
      </c>
      <c r="V673" s="53">
        <v>0</v>
      </c>
      <c r="W673" s="53">
        <v>0</v>
      </c>
      <c r="Y673" s="53">
        <v>0</v>
      </c>
      <c r="Z673" s="53">
        <v>0</v>
      </c>
      <c r="AA673" s="53">
        <v>0</v>
      </c>
      <c r="AB673" s="53">
        <v>0</v>
      </c>
      <c r="AC673" s="54">
        <v>0</v>
      </c>
      <c r="AD673" s="54">
        <v>0</v>
      </c>
      <c r="AI673" s="54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U673" s="1">
        <v>0</v>
      </c>
      <c r="AW673" s="142" t="str">
        <f t="shared" si="20"/>
        <v/>
      </c>
      <c r="AX673" s="142" t="str">
        <f t="shared" si="21"/>
        <v/>
      </c>
    </row>
    <row r="674" spans="3:50">
      <c r="C674" s="1" t="s">
        <v>1255</v>
      </c>
      <c r="D674" s="1" t="s">
        <v>1253</v>
      </c>
      <c r="E674" s="1">
        <v>8</v>
      </c>
      <c r="F674" s="1">
        <v>128</v>
      </c>
      <c r="G674" s="1">
        <v>128</v>
      </c>
      <c r="H674" s="1">
        <v>6000</v>
      </c>
      <c r="I674" s="53">
        <v>768</v>
      </c>
      <c r="J674" s="1">
        <v>100</v>
      </c>
      <c r="K674" s="1">
        <v>0</v>
      </c>
      <c r="L674" s="53">
        <v>768</v>
      </c>
      <c r="M674" s="53">
        <v>0</v>
      </c>
      <c r="N674" s="53">
        <v>0</v>
      </c>
      <c r="O674" s="53">
        <v>0</v>
      </c>
      <c r="V674" s="53">
        <v>0</v>
      </c>
      <c r="W674" s="53">
        <v>0</v>
      </c>
      <c r="X674" s="53">
        <v>100</v>
      </c>
      <c r="Y674" s="53">
        <v>0</v>
      </c>
      <c r="Z674" s="53">
        <v>0</v>
      </c>
      <c r="AA674" s="53">
        <v>0</v>
      </c>
      <c r="AB674" s="53">
        <v>0</v>
      </c>
      <c r="AC674" s="54">
        <v>0</v>
      </c>
      <c r="AD674" s="54">
        <v>0</v>
      </c>
      <c r="AI674" s="54">
        <v>0</v>
      </c>
      <c r="AJ674" s="54">
        <v>100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U674" s="1">
        <v>0</v>
      </c>
      <c r="AV674" s="1">
        <v>100</v>
      </c>
      <c r="AW674" s="142" t="str">
        <f t="shared" si="20"/>
        <v/>
      </c>
      <c r="AX674" s="142" t="str">
        <f t="shared" si="21"/>
        <v/>
      </c>
    </row>
    <row r="675" spans="3:50">
      <c r="C675" s="1" t="s">
        <v>1255</v>
      </c>
      <c r="D675" s="1" t="s">
        <v>1276</v>
      </c>
      <c r="I675" s="53">
        <v>0</v>
      </c>
      <c r="K675" s="1">
        <v>0</v>
      </c>
      <c r="L675" s="53">
        <v>0</v>
      </c>
      <c r="M675" s="53">
        <v>0</v>
      </c>
      <c r="N675" s="53">
        <v>0</v>
      </c>
      <c r="O675" s="53">
        <v>0</v>
      </c>
      <c r="V675" s="53">
        <v>0</v>
      </c>
      <c r="W675" s="53">
        <v>0</v>
      </c>
      <c r="Y675" s="53">
        <v>0</v>
      </c>
      <c r="Z675" s="53">
        <v>0</v>
      </c>
      <c r="AA675" s="53">
        <v>0</v>
      </c>
      <c r="AB675" s="53">
        <v>0</v>
      </c>
      <c r="AC675" s="54">
        <v>0</v>
      </c>
      <c r="AD675" s="54">
        <v>0</v>
      </c>
      <c r="AI675" s="54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U675" s="1">
        <v>0</v>
      </c>
      <c r="AW675" s="142" t="str">
        <f t="shared" si="20"/>
        <v/>
      </c>
      <c r="AX675" s="142" t="str">
        <f t="shared" si="21"/>
        <v/>
      </c>
    </row>
    <row r="676" spans="3:50">
      <c r="C676" s="1" t="s">
        <v>1255</v>
      </c>
      <c r="D676" s="1" t="s">
        <v>1277</v>
      </c>
      <c r="I676" s="53">
        <v>0</v>
      </c>
      <c r="K676" s="1">
        <v>0</v>
      </c>
      <c r="L676" s="53">
        <v>0</v>
      </c>
      <c r="M676" s="53">
        <v>0</v>
      </c>
      <c r="N676" s="53">
        <v>0</v>
      </c>
      <c r="O676" s="53">
        <v>0</v>
      </c>
      <c r="V676" s="53">
        <v>0</v>
      </c>
      <c r="W676" s="53">
        <v>0</v>
      </c>
      <c r="Y676" s="53">
        <v>0</v>
      </c>
      <c r="Z676" s="53">
        <v>0</v>
      </c>
      <c r="AA676" s="53">
        <v>0</v>
      </c>
      <c r="AB676" s="53">
        <v>0</v>
      </c>
      <c r="AC676" s="54">
        <v>0</v>
      </c>
      <c r="AD676" s="54">
        <v>0</v>
      </c>
      <c r="AI676" s="54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U676" s="1">
        <v>0</v>
      </c>
      <c r="AW676" s="142" t="str">
        <f t="shared" si="20"/>
        <v/>
      </c>
      <c r="AX676" s="142" t="str">
        <f t="shared" si="21"/>
        <v/>
      </c>
    </row>
    <row r="677" spans="3:50">
      <c r="C677" s="1" t="s">
        <v>1278</v>
      </c>
      <c r="E677" s="1">
        <v>33</v>
      </c>
      <c r="F677" s="1">
        <v>395</v>
      </c>
      <c r="G677" s="1">
        <v>395</v>
      </c>
      <c r="H677" s="1">
        <v>12000</v>
      </c>
      <c r="I677" s="53">
        <v>4740</v>
      </c>
      <c r="J677" s="1">
        <v>100</v>
      </c>
      <c r="K677" s="1">
        <v>0</v>
      </c>
      <c r="L677" s="53">
        <v>4740</v>
      </c>
      <c r="M677" s="53">
        <v>0</v>
      </c>
      <c r="N677" s="53">
        <v>0</v>
      </c>
      <c r="O677" s="53">
        <v>0</v>
      </c>
      <c r="P677" s="53" t="s">
        <v>1032</v>
      </c>
      <c r="Q677" s="53" t="s">
        <v>1032</v>
      </c>
      <c r="R677" s="53" t="s">
        <v>1032</v>
      </c>
      <c r="S677" s="53" t="s">
        <v>1032</v>
      </c>
      <c r="T677" s="53" t="s">
        <v>1032</v>
      </c>
      <c r="U677" s="53" t="s">
        <v>1032</v>
      </c>
      <c r="V677" s="53">
        <v>0</v>
      </c>
      <c r="W677" s="53">
        <v>0</v>
      </c>
      <c r="X677" s="53">
        <v>0</v>
      </c>
      <c r="Y677" s="53">
        <v>100</v>
      </c>
      <c r="Z677" s="53">
        <v>0</v>
      </c>
      <c r="AA677" s="53">
        <v>0</v>
      </c>
      <c r="AB677" s="53">
        <v>0</v>
      </c>
      <c r="AC677" s="54">
        <v>0</v>
      </c>
      <c r="AD677" s="54">
        <v>0</v>
      </c>
      <c r="AE677" s="54" t="s">
        <v>1032</v>
      </c>
      <c r="AF677" s="54" t="s">
        <v>1032</v>
      </c>
      <c r="AG677" s="54" t="s">
        <v>1032</v>
      </c>
      <c r="AH677" s="54" t="s">
        <v>1032</v>
      </c>
      <c r="AI677" s="54">
        <v>0</v>
      </c>
      <c r="AJ677" s="54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 t="s">
        <v>1032</v>
      </c>
      <c r="AQ677" s="1" t="s">
        <v>1032</v>
      </c>
      <c r="AR677" s="1" t="s">
        <v>1032</v>
      </c>
      <c r="AS677" s="1" t="s">
        <v>1032</v>
      </c>
      <c r="AT677" s="1" t="s">
        <v>1032</v>
      </c>
      <c r="AU677" s="1">
        <v>0</v>
      </c>
      <c r="AV677" s="1">
        <v>0</v>
      </c>
      <c r="AW677" s="142" t="str">
        <f t="shared" si="20"/>
        <v/>
      </c>
      <c r="AX677" s="142" t="str">
        <f t="shared" si="21"/>
        <v/>
      </c>
    </row>
    <row r="678" spans="3:50">
      <c r="C678" s="1" t="s">
        <v>1279</v>
      </c>
      <c r="D678" s="1" t="s">
        <v>1280</v>
      </c>
      <c r="E678" s="1">
        <v>7</v>
      </c>
      <c r="F678" s="1">
        <v>80</v>
      </c>
      <c r="G678" s="1">
        <v>80</v>
      </c>
      <c r="H678" s="1">
        <v>12000</v>
      </c>
      <c r="I678" s="53">
        <v>960</v>
      </c>
      <c r="J678" s="1">
        <v>100</v>
      </c>
      <c r="L678" s="53">
        <v>960</v>
      </c>
      <c r="M678" s="53">
        <v>0</v>
      </c>
      <c r="N678" s="53">
        <v>0</v>
      </c>
      <c r="O678" s="53">
        <v>0</v>
      </c>
      <c r="V678" s="53">
        <v>0</v>
      </c>
      <c r="W678" s="53">
        <v>0</v>
      </c>
      <c r="X678" s="53">
        <v>0</v>
      </c>
      <c r="Y678" s="53">
        <v>100</v>
      </c>
      <c r="Z678" s="53">
        <v>0</v>
      </c>
      <c r="AA678" s="53">
        <v>0</v>
      </c>
      <c r="AB678" s="53">
        <v>0</v>
      </c>
      <c r="AC678" s="54">
        <v>0</v>
      </c>
      <c r="AD678" s="54">
        <v>0</v>
      </c>
      <c r="AI678" s="54">
        <v>0</v>
      </c>
      <c r="AJ678" s="54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U678" s="1">
        <v>0</v>
      </c>
      <c r="AV678" s="1">
        <v>0</v>
      </c>
      <c r="AW678" s="142" t="str">
        <f t="shared" si="20"/>
        <v/>
      </c>
      <c r="AX678" s="142" t="str">
        <f t="shared" si="21"/>
        <v/>
      </c>
    </row>
    <row r="679" spans="3:50">
      <c r="C679" s="1" t="s">
        <v>1279</v>
      </c>
      <c r="D679" s="1" t="s">
        <v>1281</v>
      </c>
      <c r="E679" s="1">
        <v>0</v>
      </c>
      <c r="F679" s="1">
        <v>0</v>
      </c>
      <c r="G679" s="1">
        <v>0</v>
      </c>
      <c r="H679" s="1">
        <v>0</v>
      </c>
      <c r="I679" s="53">
        <v>0</v>
      </c>
      <c r="J679" s="1">
        <v>100</v>
      </c>
      <c r="L679" s="53">
        <v>0</v>
      </c>
      <c r="M679" s="53">
        <v>0</v>
      </c>
      <c r="N679" s="53">
        <v>0</v>
      </c>
      <c r="O679" s="53">
        <v>0</v>
      </c>
      <c r="V679" s="53">
        <v>0</v>
      </c>
      <c r="W679" s="53">
        <v>0</v>
      </c>
      <c r="X679" s="53">
        <v>0</v>
      </c>
      <c r="Y679" s="53">
        <v>100</v>
      </c>
      <c r="Z679" s="53">
        <v>0</v>
      </c>
      <c r="AA679" s="53">
        <v>0</v>
      </c>
      <c r="AB679" s="53">
        <v>0</v>
      </c>
      <c r="AC679" s="54">
        <v>0</v>
      </c>
      <c r="AD679" s="54">
        <v>0</v>
      </c>
      <c r="AI679" s="54">
        <v>0</v>
      </c>
      <c r="AJ679" s="54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U679" s="1">
        <v>0</v>
      </c>
      <c r="AV679" s="1">
        <v>0</v>
      </c>
      <c r="AW679" s="142" t="str">
        <f t="shared" si="20"/>
        <v/>
      </c>
      <c r="AX679" s="142" t="str">
        <f t="shared" si="21"/>
        <v/>
      </c>
    </row>
    <row r="680" spans="3:50">
      <c r="C680" s="1" t="s">
        <v>1279</v>
      </c>
      <c r="D680" s="1" t="s">
        <v>1279</v>
      </c>
      <c r="E680" s="1">
        <v>26</v>
      </c>
      <c r="F680" s="1">
        <v>315</v>
      </c>
      <c r="G680" s="1">
        <v>315</v>
      </c>
      <c r="H680" s="1">
        <v>12000</v>
      </c>
      <c r="I680" s="53">
        <v>3780</v>
      </c>
      <c r="J680" s="1">
        <v>100</v>
      </c>
      <c r="L680" s="53">
        <v>3780</v>
      </c>
      <c r="M680" s="53">
        <v>0</v>
      </c>
      <c r="N680" s="53">
        <v>0</v>
      </c>
      <c r="O680" s="53">
        <v>0</v>
      </c>
      <c r="V680" s="53">
        <v>0</v>
      </c>
      <c r="W680" s="53">
        <v>0</v>
      </c>
      <c r="X680" s="53">
        <v>0</v>
      </c>
      <c r="Y680" s="53">
        <v>100</v>
      </c>
      <c r="Z680" s="53">
        <v>0</v>
      </c>
      <c r="AA680" s="53">
        <v>0</v>
      </c>
      <c r="AB680" s="53">
        <v>0</v>
      </c>
      <c r="AC680" s="54">
        <v>0</v>
      </c>
      <c r="AD680" s="54">
        <v>0</v>
      </c>
      <c r="AI680" s="54">
        <v>0</v>
      </c>
      <c r="AJ680" s="54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U680" s="1">
        <v>0</v>
      </c>
      <c r="AV680" s="1">
        <v>0</v>
      </c>
      <c r="AW680" s="142" t="str">
        <f t="shared" si="20"/>
        <v/>
      </c>
      <c r="AX680" s="142" t="str">
        <f t="shared" si="21"/>
        <v/>
      </c>
    </row>
    <row r="681" spans="3:50">
      <c r="C681" s="1" t="s">
        <v>1279</v>
      </c>
      <c r="D681" s="1" t="s">
        <v>1282</v>
      </c>
      <c r="E681" s="1">
        <v>0</v>
      </c>
      <c r="F681" s="1">
        <v>0</v>
      </c>
      <c r="G681" s="1">
        <v>0</v>
      </c>
      <c r="H681" s="1">
        <v>0</v>
      </c>
      <c r="I681" s="53">
        <v>0</v>
      </c>
      <c r="J681" s="1">
        <v>100</v>
      </c>
      <c r="L681" s="53">
        <v>0</v>
      </c>
      <c r="M681" s="53">
        <v>0</v>
      </c>
      <c r="N681" s="53">
        <v>0</v>
      </c>
      <c r="O681" s="53">
        <v>0</v>
      </c>
      <c r="V681" s="53">
        <v>0</v>
      </c>
      <c r="W681" s="53">
        <v>0</v>
      </c>
      <c r="X681" s="53">
        <v>0</v>
      </c>
      <c r="Y681" s="53">
        <v>100</v>
      </c>
      <c r="Z681" s="53">
        <v>0</v>
      </c>
      <c r="AA681" s="53">
        <v>0</v>
      </c>
      <c r="AB681" s="53">
        <v>0</v>
      </c>
      <c r="AC681" s="54">
        <v>0</v>
      </c>
      <c r="AD681" s="54">
        <v>0</v>
      </c>
      <c r="AI681" s="54">
        <v>0</v>
      </c>
      <c r="AJ681" s="54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U681" s="1">
        <v>0</v>
      </c>
      <c r="AV681" s="1">
        <v>0</v>
      </c>
      <c r="AW681" s="142" t="str">
        <f t="shared" si="20"/>
        <v/>
      </c>
      <c r="AX681" s="142" t="str">
        <f t="shared" si="21"/>
        <v/>
      </c>
    </row>
    <row r="682" spans="3:50">
      <c r="C682" s="1" t="s">
        <v>1283</v>
      </c>
      <c r="E682" s="1">
        <v>259</v>
      </c>
      <c r="F682" s="1">
        <v>2929</v>
      </c>
      <c r="G682" s="1">
        <v>1166</v>
      </c>
      <c r="H682" s="1">
        <v>3176</v>
      </c>
      <c r="I682" s="53">
        <v>9303</v>
      </c>
      <c r="J682" s="1">
        <v>20</v>
      </c>
      <c r="K682" s="1">
        <v>80</v>
      </c>
      <c r="L682" s="53">
        <v>9303</v>
      </c>
      <c r="M682" s="53">
        <v>0</v>
      </c>
      <c r="N682" s="53">
        <v>0</v>
      </c>
      <c r="O682" s="53">
        <v>0</v>
      </c>
      <c r="P682" s="53" t="s">
        <v>1032</v>
      </c>
      <c r="Q682" s="53" t="s">
        <v>1032</v>
      </c>
      <c r="R682" s="53" t="s">
        <v>1032</v>
      </c>
      <c r="S682" s="53" t="s">
        <v>1032</v>
      </c>
      <c r="T682" s="53" t="s">
        <v>1032</v>
      </c>
      <c r="U682" s="53" t="s">
        <v>1032</v>
      </c>
      <c r="V682" s="53">
        <v>0</v>
      </c>
      <c r="W682" s="53">
        <v>0</v>
      </c>
      <c r="X682" s="53">
        <v>0</v>
      </c>
      <c r="Y682" s="53">
        <v>0</v>
      </c>
      <c r="Z682" s="53">
        <v>0</v>
      </c>
      <c r="AA682" s="53">
        <v>0</v>
      </c>
      <c r="AB682" s="53">
        <v>0</v>
      </c>
      <c r="AC682" s="54">
        <v>0</v>
      </c>
      <c r="AD682" s="54">
        <v>0</v>
      </c>
      <c r="AE682" s="54" t="s">
        <v>1032</v>
      </c>
      <c r="AF682" s="54" t="s">
        <v>1032</v>
      </c>
      <c r="AG682" s="54" t="s">
        <v>1032</v>
      </c>
      <c r="AH682" s="54" t="s">
        <v>1032</v>
      </c>
      <c r="AI682" s="54">
        <v>0</v>
      </c>
      <c r="AJ682" s="54">
        <v>0</v>
      </c>
      <c r="AK682" s="1">
        <v>0</v>
      </c>
      <c r="AL682" s="1">
        <v>25</v>
      </c>
      <c r="AM682" s="1">
        <v>65</v>
      </c>
      <c r="AN682" s="1">
        <v>6.25</v>
      </c>
      <c r="AO682" s="1">
        <v>3.75</v>
      </c>
      <c r="AP682" s="1" t="s">
        <v>1032</v>
      </c>
      <c r="AQ682" s="1" t="s">
        <v>1032</v>
      </c>
      <c r="AR682" s="1" t="s">
        <v>1032</v>
      </c>
      <c r="AS682" s="1" t="s">
        <v>1032</v>
      </c>
      <c r="AT682" s="1" t="s">
        <v>1032</v>
      </c>
      <c r="AU682" s="1">
        <v>0</v>
      </c>
      <c r="AV682" s="1">
        <v>0</v>
      </c>
      <c r="AW682" s="142" t="str">
        <f t="shared" si="20"/>
        <v/>
      </c>
      <c r="AX682" s="142" t="str">
        <f t="shared" si="21"/>
        <v/>
      </c>
    </row>
    <row r="683" spans="3:50">
      <c r="C683" s="1" t="s">
        <v>1284</v>
      </c>
      <c r="D683" s="1" t="s">
        <v>1285</v>
      </c>
      <c r="E683" s="1">
        <v>32</v>
      </c>
      <c r="F683" s="1">
        <v>405</v>
      </c>
      <c r="G683" s="1">
        <v>303</v>
      </c>
      <c r="H683" s="1">
        <v>8000</v>
      </c>
      <c r="I683" s="53">
        <v>2424</v>
      </c>
      <c r="J683" s="1">
        <v>20</v>
      </c>
      <c r="K683" s="1">
        <v>80</v>
      </c>
      <c r="L683" s="53">
        <v>2424</v>
      </c>
      <c r="M683" s="53">
        <v>0</v>
      </c>
      <c r="N683" s="53">
        <v>0</v>
      </c>
      <c r="O683" s="53">
        <v>0</v>
      </c>
      <c r="V683" s="53">
        <v>0</v>
      </c>
      <c r="W683" s="53">
        <v>0</v>
      </c>
      <c r="X683" s="53">
        <v>0</v>
      </c>
      <c r="Y683" s="53">
        <v>0</v>
      </c>
      <c r="Z683" s="53">
        <v>0</v>
      </c>
      <c r="AA683" s="53">
        <v>0</v>
      </c>
      <c r="AB683" s="53">
        <v>0</v>
      </c>
      <c r="AC683" s="54">
        <v>0</v>
      </c>
      <c r="AD683" s="54">
        <v>0</v>
      </c>
      <c r="AI683" s="54">
        <v>0</v>
      </c>
      <c r="AJ683" s="54">
        <v>0</v>
      </c>
      <c r="AK683" s="1">
        <v>0</v>
      </c>
      <c r="AL683" s="1">
        <v>25</v>
      </c>
      <c r="AM683" s="1">
        <v>65</v>
      </c>
      <c r="AN683" s="1">
        <v>10</v>
      </c>
      <c r="AO683" s="1">
        <v>0</v>
      </c>
      <c r="AU683" s="1">
        <v>0</v>
      </c>
      <c r="AV683" s="1">
        <v>0</v>
      </c>
      <c r="AW683" s="142" t="str">
        <f t="shared" si="20"/>
        <v/>
      </c>
      <c r="AX683" s="142" t="str">
        <f t="shared" si="21"/>
        <v/>
      </c>
    </row>
    <row r="684" spans="3:50">
      <c r="C684" s="1" t="s">
        <v>1284</v>
      </c>
      <c r="D684" s="1" t="s">
        <v>1286</v>
      </c>
      <c r="E684" s="1">
        <v>74</v>
      </c>
      <c r="F684" s="1">
        <v>807</v>
      </c>
      <c r="G684" s="1">
        <v>807</v>
      </c>
      <c r="H684" s="1">
        <v>8000</v>
      </c>
      <c r="I684" s="53">
        <v>6456</v>
      </c>
      <c r="J684" s="1">
        <v>20</v>
      </c>
      <c r="K684" s="1">
        <v>80</v>
      </c>
      <c r="L684" s="53">
        <v>6456</v>
      </c>
      <c r="M684" s="53">
        <v>0</v>
      </c>
      <c r="N684" s="53">
        <v>0</v>
      </c>
      <c r="O684" s="53">
        <v>0</v>
      </c>
      <c r="V684" s="53">
        <v>0</v>
      </c>
      <c r="W684" s="53">
        <v>0</v>
      </c>
      <c r="X684" s="53">
        <v>0</v>
      </c>
      <c r="Y684" s="53">
        <v>0</v>
      </c>
      <c r="Z684" s="53">
        <v>0</v>
      </c>
      <c r="AA684" s="53">
        <v>0</v>
      </c>
      <c r="AB684" s="53">
        <v>0</v>
      </c>
      <c r="AC684" s="54">
        <v>0</v>
      </c>
      <c r="AD684" s="54">
        <v>0</v>
      </c>
      <c r="AI684" s="54">
        <v>0</v>
      </c>
      <c r="AJ684" s="54">
        <v>0</v>
      </c>
      <c r="AK684" s="1">
        <v>0</v>
      </c>
      <c r="AL684" s="1">
        <v>25</v>
      </c>
      <c r="AM684" s="1">
        <v>65</v>
      </c>
      <c r="AN684" s="1">
        <v>5</v>
      </c>
      <c r="AO684" s="1">
        <v>5</v>
      </c>
      <c r="AU684" s="1">
        <v>0</v>
      </c>
      <c r="AV684" s="1">
        <v>0</v>
      </c>
      <c r="AW684" s="142" t="str">
        <f t="shared" si="20"/>
        <v/>
      </c>
      <c r="AX684" s="142" t="str">
        <f t="shared" si="21"/>
        <v/>
      </c>
    </row>
    <row r="685" spans="3:50">
      <c r="C685" s="1" t="s">
        <v>1284</v>
      </c>
      <c r="D685" s="1" t="s">
        <v>1287</v>
      </c>
      <c r="E685" s="1">
        <v>88</v>
      </c>
      <c r="F685" s="1">
        <v>973</v>
      </c>
      <c r="G685" s="1">
        <v>36</v>
      </c>
      <c r="H685" s="1">
        <v>7550</v>
      </c>
      <c r="I685" s="53">
        <v>272</v>
      </c>
      <c r="J685" s="1">
        <v>20</v>
      </c>
      <c r="K685" s="1">
        <v>80</v>
      </c>
      <c r="L685" s="53">
        <v>272</v>
      </c>
      <c r="M685" s="53">
        <v>0</v>
      </c>
      <c r="N685" s="53">
        <v>0</v>
      </c>
      <c r="O685" s="53">
        <v>0</v>
      </c>
      <c r="V685" s="53">
        <v>0</v>
      </c>
      <c r="W685" s="53">
        <v>0</v>
      </c>
      <c r="X685" s="53">
        <v>0</v>
      </c>
      <c r="Y685" s="53">
        <v>0</v>
      </c>
      <c r="Z685" s="53">
        <v>0</v>
      </c>
      <c r="AA685" s="53">
        <v>0</v>
      </c>
      <c r="AB685" s="53">
        <v>0</v>
      </c>
      <c r="AC685" s="54">
        <v>0</v>
      </c>
      <c r="AD685" s="54">
        <v>0</v>
      </c>
      <c r="AI685" s="54">
        <v>0</v>
      </c>
      <c r="AJ685" s="54">
        <v>0</v>
      </c>
      <c r="AK685" s="1">
        <v>0</v>
      </c>
      <c r="AL685" s="1">
        <v>25</v>
      </c>
      <c r="AM685" s="1">
        <v>65</v>
      </c>
      <c r="AN685" s="1">
        <v>5</v>
      </c>
      <c r="AO685" s="1">
        <v>5</v>
      </c>
      <c r="AU685" s="1">
        <v>0</v>
      </c>
      <c r="AV685" s="1">
        <v>0</v>
      </c>
      <c r="AW685" s="142" t="str">
        <f t="shared" si="20"/>
        <v/>
      </c>
      <c r="AX685" s="142" t="str">
        <f t="shared" si="21"/>
        <v/>
      </c>
    </row>
    <row r="686" spans="3:50">
      <c r="C686" s="1" t="s">
        <v>1284</v>
      </c>
      <c r="D686" s="1" t="s">
        <v>1288</v>
      </c>
      <c r="E686" s="1">
        <v>65</v>
      </c>
      <c r="F686" s="1">
        <v>744</v>
      </c>
      <c r="G686" s="1">
        <v>20</v>
      </c>
      <c r="H686" s="1">
        <v>7550</v>
      </c>
      <c r="I686" s="53">
        <v>151</v>
      </c>
      <c r="J686" s="1">
        <v>20</v>
      </c>
      <c r="K686" s="1">
        <v>80</v>
      </c>
      <c r="L686" s="53">
        <v>151</v>
      </c>
      <c r="M686" s="53">
        <v>0</v>
      </c>
      <c r="N686" s="53">
        <v>0</v>
      </c>
      <c r="O686" s="53">
        <v>0</v>
      </c>
      <c r="V686" s="53">
        <v>0</v>
      </c>
      <c r="W686" s="53">
        <v>0</v>
      </c>
      <c r="X686" s="53">
        <v>0</v>
      </c>
      <c r="Y686" s="53">
        <v>0</v>
      </c>
      <c r="Z686" s="53">
        <v>0</v>
      </c>
      <c r="AA686" s="53">
        <v>0</v>
      </c>
      <c r="AB686" s="53">
        <v>0</v>
      </c>
      <c r="AC686" s="54">
        <v>0</v>
      </c>
      <c r="AD686" s="54">
        <v>0</v>
      </c>
      <c r="AI686" s="54">
        <v>0</v>
      </c>
      <c r="AJ686" s="54">
        <v>0</v>
      </c>
      <c r="AK686" s="1">
        <v>0</v>
      </c>
      <c r="AL686" s="1">
        <v>25</v>
      </c>
      <c r="AM686" s="1">
        <v>65</v>
      </c>
      <c r="AN686" s="1">
        <v>5</v>
      </c>
      <c r="AO686" s="1">
        <v>5</v>
      </c>
      <c r="AU686" s="1">
        <v>0</v>
      </c>
      <c r="AV686" s="1">
        <v>0</v>
      </c>
      <c r="AW686" s="142" t="str">
        <f t="shared" si="20"/>
        <v/>
      </c>
      <c r="AX686" s="142" t="str">
        <f t="shared" si="21"/>
        <v/>
      </c>
    </row>
    <row r="687" spans="3:50">
      <c r="C687" s="1" t="s">
        <v>1289</v>
      </c>
      <c r="E687" s="1">
        <v>333</v>
      </c>
      <c r="F687" s="1">
        <v>9965</v>
      </c>
      <c r="G687" s="1">
        <v>9965</v>
      </c>
      <c r="H687" s="1">
        <v>11990</v>
      </c>
      <c r="I687" s="53">
        <v>119482</v>
      </c>
      <c r="J687" s="1">
        <v>100</v>
      </c>
      <c r="K687" s="1">
        <v>0</v>
      </c>
      <c r="L687" s="53">
        <v>119482</v>
      </c>
      <c r="M687" s="53">
        <v>0</v>
      </c>
      <c r="N687" s="53">
        <v>0</v>
      </c>
      <c r="O687" s="53">
        <v>0</v>
      </c>
      <c r="P687" s="53" t="s">
        <v>1032</v>
      </c>
      <c r="Q687" s="53" t="s">
        <v>1032</v>
      </c>
      <c r="R687" s="53" t="s">
        <v>1032</v>
      </c>
      <c r="S687" s="53" t="s">
        <v>1032</v>
      </c>
      <c r="T687" s="53" t="s">
        <v>1032</v>
      </c>
      <c r="U687" s="53" t="s">
        <v>1032</v>
      </c>
      <c r="V687" s="53">
        <v>0</v>
      </c>
      <c r="W687" s="53">
        <v>0</v>
      </c>
      <c r="X687" s="53">
        <v>10</v>
      </c>
      <c r="Y687" s="53">
        <v>30</v>
      </c>
      <c r="Z687" s="53">
        <v>50</v>
      </c>
      <c r="AA687" s="53">
        <v>10</v>
      </c>
      <c r="AB687" s="53">
        <v>0</v>
      </c>
      <c r="AC687" s="54">
        <v>0</v>
      </c>
      <c r="AD687" s="54">
        <v>0</v>
      </c>
      <c r="AE687" s="54" t="s">
        <v>1032</v>
      </c>
      <c r="AF687" s="54" t="s">
        <v>1032</v>
      </c>
      <c r="AG687" s="54" t="s">
        <v>1032</v>
      </c>
      <c r="AH687" s="54" t="s">
        <v>1032</v>
      </c>
      <c r="AI687" s="54">
        <v>0</v>
      </c>
      <c r="AJ687" s="54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 t="s">
        <v>1032</v>
      </c>
      <c r="AQ687" s="1" t="s">
        <v>1032</v>
      </c>
      <c r="AR687" s="1" t="s">
        <v>1032</v>
      </c>
      <c r="AS687" s="1" t="s">
        <v>1032</v>
      </c>
      <c r="AT687" s="1" t="s">
        <v>1032</v>
      </c>
      <c r="AU687" s="1">
        <v>0</v>
      </c>
      <c r="AV687" s="1">
        <v>0</v>
      </c>
      <c r="AW687" s="142" t="str">
        <f t="shared" si="20"/>
        <v/>
      </c>
      <c r="AX687" s="142" t="str">
        <f t="shared" si="21"/>
        <v/>
      </c>
    </row>
    <row r="688" spans="3:50">
      <c r="C688" s="1" t="s">
        <v>1290</v>
      </c>
      <c r="D688" s="1" t="s">
        <v>1291</v>
      </c>
      <c r="E688" s="1">
        <v>2</v>
      </c>
      <c r="F688" s="1">
        <v>49</v>
      </c>
      <c r="G688" s="1">
        <v>49</v>
      </c>
      <c r="H688" s="1">
        <v>10000</v>
      </c>
      <c r="I688" s="53">
        <v>490</v>
      </c>
      <c r="J688" s="1">
        <v>100</v>
      </c>
      <c r="L688" s="53">
        <v>490</v>
      </c>
      <c r="M688" s="53">
        <v>0</v>
      </c>
      <c r="N688" s="53">
        <v>0</v>
      </c>
      <c r="O688" s="53">
        <v>0</v>
      </c>
      <c r="V688" s="53">
        <v>0</v>
      </c>
      <c r="W688" s="53">
        <v>0</v>
      </c>
      <c r="X688" s="53">
        <v>10</v>
      </c>
      <c r="Y688" s="53">
        <v>30</v>
      </c>
      <c r="Z688" s="53">
        <v>50</v>
      </c>
      <c r="AA688" s="53">
        <v>10</v>
      </c>
      <c r="AB688" s="53">
        <v>0</v>
      </c>
      <c r="AC688" s="54">
        <v>0</v>
      </c>
      <c r="AD688" s="54">
        <v>0</v>
      </c>
      <c r="AI688" s="54">
        <v>0</v>
      </c>
      <c r="AJ688" s="54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U688" s="1">
        <v>0</v>
      </c>
      <c r="AV688" s="1">
        <v>0</v>
      </c>
      <c r="AW688" s="142" t="str">
        <f t="shared" si="20"/>
        <v/>
      </c>
      <c r="AX688" s="142" t="str">
        <f t="shared" si="21"/>
        <v/>
      </c>
    </row>
    <row r="689" spans="3:50">
      <c r="C689" s="1" t="s">
        <v>1290</v>
      </c>
      <c r="D689" s="1" t="s">
        <v>1292</v>
      </c>
      <c r="E689" s="1">
        <v>148</v>
      </c>
      <c r="F689" s="1">
        <v>4228</v>
      </c>
      <c r="G689" s="1">
        <v>4228</v>
      </c>
      <c r="H689" s="1">
        <v>12000</v>
      </c>
      <c r="I689" s="53">
        <v>50736</v>
      </c>
      <c r="J689" s="1">
        <v>100</v>
      </c>
      <c r="L689" s="53">
        <v>50736</v>
      </c>
      <c r="M689" s="53">
        <v>0</v>
      </c>
      <c r="N689" s="53">
        <v>0</v>
      </c>
      <c r="O689" s="53">
        <v>0</v>
      </c>
      <c r="V689" s="53">
        <v>0</v>
      </c>
      <c r="W689" s="53">
        <v>0</v>
      </c>
      <c r="X689" s="53">
        <v>10</v>
      </c>
      <c r="Y689" s="53">
        <v>30</v>
      </c>
      <c r="Z689" s="53">
        <v>50</v>
      </c>
      <c r="AA689" s="53">
        <v>10</v>
      </c>
      <c r="AB689" s="53">
        <v>0</v>
      </c>
      <c r="AC689" s="54">
        <v>0</v>
      </c>
      <c r="AD689" s="54">
        <v>0</v>
      </c>
      <c r="AI689" s="54">
        <v>0</v>
      </c>
      <c r="AJ689" s="54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U689" s="1">
        <v>0</v>
      </c>
      <c r="AV689" s="1">
        <v>0</v>
      </c>
      <c r="AW689" s="142" t="str">
        <f t="shared" si="20"/>
        <v/>
      </c>
      <c r="AX689" s="142" t="str">
        <f t="shared" si="21"/>
        <v/>
      </c>
    </row>
    <row r="690" spans="3:50">
      <c r="C690" s="1" t="s">
        <v>1290</v>
      </c>
      <c r="D690" s="1" t="s">
        <v>1290</v>
      </c>
      <c r="E690" s="1">
        <v>25</v>
      </c>
      <c r="F690" s="1">
        <v>999</v>
      </c>
      <c r="G690" s="1">
        <v>999</v>
      </c>
      <c r="H690" s="1">
        <v>12000</v>
      </c>
      <c r="I690" s="53">
        <v>11988</v>
      </c>
      <c r="J690" s="1">
        <v>100</v>
      </c>
      <c r="L690" s="53">
        <v>11988</v>
      </c>
      <c r="M690" s="53">
        <v>0</v>
      </c>
      <c r="N690" s="53">
        <v>0</v>
      </c>
      <c r="O690" s="53">
        <v>0</v>
      </c>
      <c r="V690" s="53">
        <v>0</v>
      </c>
      <c r="W690" s="53">
        <v>0</v>
      </c>
      <c r="X690" s="53">
        <v>10</v>
      </c>
      <c r="Y690" s="53">
        <v>30</v>
      </c>
      <c r="Z690" s="53">
        <v>50</v>
      </c>
      <c r="AA690" s="53">
        <v>10</v>
      </c>
      <c r="AB690" s="53">
        <v>0</v>
      </c>
      <c r="AC690" s="54">
        <v>0</v>
      </c>
      <c r="AD690" s="54">
        <v>0</v>
      </c>
      <c r="AI690" s="54">
        <v>0</v>
      </c>
      <c r="AJ690" s="54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U690" s="1">
        <v>0</v>
      </c>
      <c r="AV690" s="1">
        <v>0</v>
      </c>
      <c r="AW690" s="142" t="str">
        <f t="shared" si="20"/>
        <v/>
      </c>
      <c r="AX690" s="142" t="str">
        <f t="shared" si="21"/>
        <v/>
      </c>
    </row>
    <row r="691" spans="3:50">
      <c r="C691" s="1" t="s">
        <v>1290</v>
      </c>
      <c r="D691" s="1" t="s">
        <v>1293</v>
      </c>
      <c r="E691" s="1">
        <v>59</v>
      </c>
      <c r="F691" s="1">
        <v>2235</v>
      </c>
      <c r="G691" s="1">
        <v>2235</v>
      </c>
      <c r="H691" s="1">
        <v>12000</v>
      </c>
      <c r="I691" s="53">
        <v>26820</v>
      </c>
      <c r="J691" s="1">
        <v>100</v>
      </c>
      <c r="L691" s="53">
        <v>26820</v>
      </c>
      <c r="M691" s="53">
        <v>0</v>
      </c>
      <c r="N691" s="53">
        <v>0</v>
      </c>
      <c r="O691" s="53">
        <v>0</v>
      </c>
      <c r="V691" s="53">
        <v>0</v>
      </c>
      <c r="W691" s="53">
        <v>0</v>
      </c>
      <c r="X691" s="53">
        <v>10</v>
      </c>
      <c r="Y691" s="53">
        <v>30</v>
      </c>
      <c r="Z691" s="53">
        <v>50</v>
      </c>
      <c r="AA691" s="53">
        <v>10</v>
      </c>
      <c r="AB691" s="53">
        <v>0</v>
      </c>
      <c r="AC691" s="54">
        <v>0</v>
      </c>
      <c r="AD691" s="54">
        <v>0</v>
      </c>
      <c r="AI691" s="54">
        <v>0</v>
      </c>
      <c r="AJ691" s="54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U691" s="1">
        <v>0</v>
      </c>
      <c r="AV691" s="1">
        <v>0</v>
      </c>
      <c r="AW691" s="142" t="str">
        <f t="shared" si="20"/>
        <v/>
      </c>
      <c r="AX691" s="142" t="str">
        <f t="shared" si="21"/>
        <v/>
      </c>
    </row>
    <row r="692" spans="3:50">
      <c r="C692" s="1" t="s">
        <v>1290</v>
      </c>
      <c r="D692" s="1" t="s">
        <v>1294</v>
      </c>
      <c r="E692" s="1">
        <v>99</v>
      </c>
      <c r="F692" s="1">
        <v>2454</v>
      </c>
      <c r="G692" s="1">
        <v>2454</v>
      </c>
      <c r="H692" s="1">
        <v>12000</v>
      </c>
      <c r="I692" s="53">
        <v>29448</v>
      </c>
      <c r="J692" s="1">
        <v>100</v>
      </c>
      <c r="L692" s="53">
        <v>29448</v>
      </c>
      <c r="M692" s="53">
        <v>0</v>
      </c>
      <c r="N692" s="53">
        <v>0</v>
      </c>
      <c r="O692" s="53">
        <v>0</v>
      </c>
      <c r="V692" s="53">
        <v>0</v>
      </c>
      <c r="W692" s="53">
        <v>0</v>
      </c>
      <c r="X692" s="53">
        <v>10</v>
      </c>
      <c r="Y692" s="53">
        <v>30</v>
      </c>
      <c r="Z692" s="53">
        <v>50</v>
      </c>
      <c r="AA692" s="53">
        <v>10</v>
      </c>
      <c r="AB692" s="53">
        <v>0</v>
      </c>
      <c r="AC692" s="54">
        <v>0</v>
      </c>
      <c r="AD692" s="54">
        <v>0</v>
      </c>
      <c r="AI692" s="54">
        <v>0</v>
      </c>
      <c r="AJ692" s="54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U692" s="1">
        <v>0</v>
      </c>
      <c r="AV692" s="1">
        <v>0</v>
      </c>
      <c r="AW692" s="142" t="str">
        <f t="shared" si="20"/>
        <v/>
      </c>
      <c r="AX692" s="142" t="str">
        <f t="shared" si="21"/>
        <v/>
      </c>
    </row>
    <row r="693" spans="3:50">
      <c r="C693" s="1" t="s">
        <v>1295</v>
      </c>
      <c r="E693" s="1">
        <v>2756</v>
      </c>
      <c r="F693" s="1">
        <v>77914</v>
      </c>
      <c r="G693" s="1">
        <v>44449</v>
      </c>
      <c r="H693" s="1">
        <v>5550</v>
      </c>
      <c r="I693" s="53">
        <v>432397</v>
      </c>
      <c r="J693" s="1">
        <v>95.833333333333329</v>
      </c>
      <c r="K693" s="1">
        <v>4.1666666666666714</v>
      </c>
      <c r="L693" s="53">
        <v>432397</v>
      </c>
      <c r="M693" s="53">
        <v>0</v>
      </c>
      <c r="N693" s="53">
        <v>0</v>
      </c>
      <c r="O693" s="53">
        <v>0</v>
      </c>
      <c r="P693" s="53" t="s">
        <v>1032</v>
      </c>
      <c r="Q693" s="53" t="s">
        <v>1032</v>
      </c>
      <c r="R693" s="53" t="s">
        <v>1032</v>
      </c>
      <c r="S693" s="53" t="s">
        <v>1032</v>
      </c>
      <c r="T693" s="53" t="s">
        <v>1032</v>
      </c>
      <c r="U693" s="53" t="s">
        <v>1032</v>
      </c>
      <c r="V693" s="53">
        <v>0</v>
      </c>
      <c r="W693" s="53">
        <v>4.583333333333333</v>
      </c>
      <c r="X693" s="53">
        <v>17.5</v>
      </c>
      <c r="Y693" s="53">
        <v>35.833333333333336</v>
      </c>
      <c r="Z693" s="53">
        <v>26.666666666666668</v>
      </c>
      <c r="AA693" s="53">
        <v>14.583333333333334</v>
      </c>
      <c r="AB693" s="53">
        <v>0.83333333333333337</v>
      </c>
      <c r="AC693" s="54">
        <v>0</v>
      </c>
      <c r="AD693" s="54">
        <v>0</v>
      </c>
      <c r="AE693" s="54" t="s">
        <v>1032</v>
      </c>
      <c r="AF693" s="54" t="s">
        <v>1032</v>
      </c>
      <c r="AG693" s="54" t="s">
        <v>1032</v>
      </c>
      <c r="AH693" s="54" t="s">
        <v>1032</v>
      </c>
      <c r="AI693" s="54">
        <v>4.583333333333333</v>
      </c>
      <c r="AJ693" s="54">
        <v>17.5</v>
      </c>
      <c r="AK693" s="1">
        <v>35.833333333333336</v>
      </c>
      <c r="AL693" s="1">
        <v>26.666666666666668</v>
      </c>
      <c r="AM693" s="1">
        <v>14.583333333333334</v>
      </c>
      <c r="AN693" s="1">
        <v>0.83333333333333337</v>
      </c>
      <c r="AO693" s="1">
        <v>0</v>
      </c>
      <c r="AP693" s="1" t="s">
        <v>1032</v>
      </c>
      <c r="AQ693" s="1" t="s">
        <v>1032</v>
      </c>
      <c r="AR693" s="1" t="s">
        <v>1032</v>
      </c>
      <c r="AS693" s="1" t="s">
        <v>1032</v>
      </c>
      <c r="AT693" s="1" t="s">
        <v>1032</v>
      </c>
      <c r="AU693" s="1">
        <v>0</v>
      </c>
      <c r="AV693" s="1">
        <v>0</v>
      </c>
      <c r="AW693" s="142" t="str">
        <f t="shared" si="20"/>
        <v/>
      </c>
      <c r="AX693" s="142" t="str">
        <f t="shared" si="21"/>
        <v/>
      </c>
    </row>
    <row r="694" spans="3:50">
      <c r="C694" s="1" t="s">
        <v>1296</v>
      </c>
      <c r="D694" s="1" t="s">
        <v>1297</v>
      </c>
      <c r="E694" s="1">
        <v>711</v>
      </c>
      <c r="F694" s="1">
        <v>32054</v>
      </c>
      <c r="G694" s="1">
        <v>3128</v>
      </c>
      <c r="H694" s="1">
        <v>8500</v>
      </c>
      <c r="I694" s="53">
        <v>26588</v>
      </c>
      <c r="J694" s="1">
        <v>95</v>
      </c>
      <c r="K694" s="1">
        <v>5</v>
      </c>
      <c r="L694" s="53">
        <v>26588</v>
      </c>
      <c r="M694" s="53">
        <v>0</v>
      </c>
      <c r="N694" s="53">
        <v>0</v>
      </c>
      <c r="O694" s="53">
        <v>0</v>
      </c>
      <c r="V694" s="53">
        <v>0</v>
      </c>
      <c r="W694" s="53">
        <v>10</v>
      </c>
      <c r="X694" s="53">
        <v>20</v>
      </c>
      <c r="Y694" s="53">
        <v>40</v>
      </c>
      <c r="Z694" s="53">
        <v>30</v>
      </c>
      <c r="AA694" s="53">
        <v>0</v>
      </c>
      <c r="AB694" s="53">
        <v>0</v>
      </c>
      <c r="AC694" s="54">
        <v>0</v>
      </c>
      <c r="AD694" s="54">
        <v>0</v>
      </c>
      <c r="AI694" s="54">
        <v>10</v>
      </c>
      <c r="AJ694" s="54">
        <v>20</v>
      </c>
      <c r="AK694" s="1">
        <v>40</v>
      </c>
      <c r="AL694" s="1">
        <v>30</v>
      </c>
      <c r="AM694" s="1">
        <v>0</v>
      </c>
      <c r="AN694" s="1">
        <v>0</v>
      </c>
      <c r="AO694" s="1">
        <v>0</v>
      </c>
      <c r="AU694" s="1">
        <v>0</v>
      </c>
      <c r="AV694" s="1">
        <v>0</v>
      </c>
      <c r="AW694" s="142" t="str">
        <f t="shared" si="20"/>
        <v/>
      </c>
      <c r="AX694" s="142" t="str">
        <f t="shared" si="21"/>
        <v/>
      </c>
    </row>
    <row r="695" spans="3:50">
      <c r="C695" s="1" t="s">
        <v>1296</v>
      </c>
      <c r="D695" s="1" t="s">
        <v>1298</v>
      </c>
      <c r="E695" s="1">
        <v>42</v>
      </c>
      <c r="F695" s="1">
        <v>1132</v>
      </c>
      <c r="G695" s="1">
        <v>971</v>
      </c>
      <c r="H695" s="1">
        <v>11000</v>
      </c>
      <c r="I695" s="53">
        <v>10681</v>
      </c>
      <c r="J695" s="1">
        <v>100</v>
      </c>
      <c r="K695" s="1">
        <v>0</v>
      </c>
      <c r="L695" s="53">
        <v>10681</v>
      </c>
      <c r="M695" s="53">
        <v>0</v>
      </c>
      <c r="N695" s="53">
        <v>0</v>
      </c>
      <c r="O695" s="53">
        <v>0</v>
      </c>
      <c r="V695" s="53">
        <v>0</v>
      </c>
      <c r="W695" s="53">
        <v>10</v>
      </c>
      <c r="X695" s="53">
        <v>10</v>
      </c>
      <c r="Y695" s="53">
        <v>10</v>
      </c>
      <c r="Z695" s="53">
        <v>50</v>
      </c>
      <c r="AA695" s="53">
        <v>20</v>
      </c>
      <c r="AB695" s="53">
        <v>0</v>
      </c>
      <c r="AC695" s="54">
        <v>0</v>
      </c>
      <c r="AD695" s="54">
        <v>0</v>
      </c>
      <c r="AI695" s="54">
        <v>10</v>
      </c>
      <c r="AJ695" s="54">
        <v>10</v>
      </c>
      <c r="AK695" s="1">
        <v>10</v>
      </c>
      <c r="AL695" s="1">
        <v>50</v>
      </c>
      <c r="AM695" s="1">
        <v>20</v>
      </c>
      <c r="AN695" s="1">
        <v>0</v>
      </c>
      <c r="AO695" s="1">
        <v>0</v>
      </c>
      <c r="AU695" s="1">
        <v>0</v>
      </c>
      <c r="AV695" s="1">
        <v>0</v>
      </c>
      <c r="AW695" s="142" t="str">
        <f t="shared" si="20"/>
        <v/>
      </c>
      <c r="AX695" s="142" t="str">
        <f t="shared" si="21"/>
        <v/>
      </c>
    </row>
    <row r="696" spans="3:50">
      <c r="C696" s="1" t="s">
        <v>1296</v>
      </c>
      <c r="D696" s="1" t="s">
        <v>1299</v>
      </c>
      <c r="E696" s="1">
        <v>37</v>
      </c>
      <c r="F696" s="1">
        <v>1300</v>
      </c>
      <c r="G696" s="1">
        <v>1300</v>
      </c>
      <c r="H696" s="1">
        <v>10769</v>
      </c>
      <c r="I696" s="53">
        <v>14000</v>
      </c>
      <c r="J696" s="1">
        <v>100</v>
      </c>
      <c r="K696" s="1">
        <v>0</v>
      </c>
      <c r="L696" s="53">
        <v>14000</v>
      </c>
      <c r="M696" s="53">
        <v>0</v>
      </c>
      <c r="N696" s="53">
        <v>0</v>
      </c>
      <c r="O696" s="53">
        <v>0</v>
      </c>
      <c r="V696" s="53">
        <v>0</v>
      </c>
      <c r="W696" s="53">
        <v>0</v>
      </c>
      <c r="X696" s="53">
        <v>10</v>
      </c>
      <c r="Y696" s="53">
        <v>10</v>
      </c>
      <c r="Z696" s="53">
        <v>20</v>
      </c>
      <c r="AA696" s="53">
        <v>50</v>
      </c>
      <c r="AB696" s="53">
        <v>10</v>
      </c>
      <c r="AC696" s="54">
        <v>0</v>
      </c>
      <c r="AD696" s="54">
        <v>0</v>
      </c>
      <c r="AI696" s="54">
        <v>0</v>
      </c>
      <c r="AJ696" s="54">
        <v>10</v>
      </c>
      <c r="AK696" s="1">
        <v>10</v>
      </c>
      <c r="AL696" s="1">
        <v>20</v>
      </c>
      <c r="AM696" s="1">
        <v>50</v>
      </c>
      <c r="AN696" s="1">
        <v>10</v>
      </c>
      <c r="AO696" s="1">
        <v>0</v>
      </c>
      <c r="AU696" s="1">
        <v>0</v>
      </c>
      <c r="AV696" s="1">
        <v>0</v>
      </c>
      <c r="AW696" s="142" t="str">
        <f t="shared" si="20"/>
        <v/>
      </c>
      <c r="AX696" s="142" t="str">
        <f t="shared" si="21"/>
        <v/>
      </c>
    </row>
    <row r="697" spans="3:50">
      <c r="C697" s="1" t="s">
        <v>1296</v>
      </c>
      <c r="D697" s="1" t="s">
        <v>1300</v>
      </c>
      <c r="E697" s="1">
        <v>293</v>
      </c>
      <c r="F697" s="1">
        <v>7378</v>
      </c>
      <c r="G697" s="1">
        <v>7049</v>
      </c>
      <c r="H697" s="1">
        <v>10000</v>
      </c>
      <c r="I697" s="53">
        <v>70490</v>
      </c>
      <c r="J697" s="1">
        <v>80</v>
      </c>
      <c r="K697" s="1">
        <v>20</v>
      </c>
      <c r="L697" s="53">
        <v>70490</v>
      </c>
      <c r="M697" s="53">
        <v>0</v>
      </c>
      <c r="N697" s="53">
        <v>0</v>
      </c>
      <c r="O697" s="53">
        <v>0</v>
      </c>
      <c r="V697" s="53">
        <v>0</v>
      </c>
      <c r="W697" s="53">
        <v>10</v>
      </c>
      <c r="X697" s="53">
        <v>10</v>
      </c>
      <c r="Y697" s="53">
        <v>10</v>
      </c>
      <c r="Z697" s="53">
        <v>50</v>
      </c>
      <c r="AA697" s="53">
        <v>20</v>
      </c>
      <c r="AB697" s="53">
        <v>0</v>
      </c>
      <c r="AC697" s="54">
        <v>0</v>
      </c>
      <c r="AD697" s="54">
        <v>0</v>
      </c>
      <c r="AI697" s="54">
        <v>10</v>
      </c>
      <c r="AJ697" s="54">
        <v>10</v>
      </c>
      <c r="AK697" s="1">
        <v>10</v>
      </c>
      <c r="AL697" s="1">
        <v>50</v>
      </c>
      <c r="AM697" s="1">
        <v>20</v>
      </c>
      <c r="AN697" s="1">
        <v>0</v>
      </c>
      <c r="AO697" s="1">
        <v>0</v>
      </c>
      <c r="AU697" s="1">
        <v>0</v>
      </c>
      <c r="AV697" s="1">
        <v>0</v>
      </c>
      <c r="AW697" s="142" t="str">
        <f t="shared" si="20"/>
        <v/>
      </c>
      <c r="AX697" s="142" t="str">
        <f t="shared" si="21"/>
        <v/>
      </c>
    </row>
    <row r="698" spans="3:50">
      <c r="C698" s="1" t="s">
        <v>1296</v>
      </c>
      <c r="D698" s="1" t="s">
        <v>1301</v>
      </c>
      <c r="E698" s="1">
        <v>115</v>
      </c>
      <c r="F698" s="1">
        <v>1869</v>
      </c>
      <c r="G698" s="1">
        <v>1869</v>
      </c>
      <c r="H698" s="1">
        <v>10000</v>
      </c>
      <c r="I698" s="53">
        <v>18690</v>
      </c>
      <c r="J698" s="1">
        <v>100</v>
      </c>
      <c r="K698" s="1">
        <v>0</v>
      </c>
      <c r="L698" s="53">
        <v>18690</v>
      </c>
      <c r="M698" s="53">
        <v>0</v>
      </c>
      <c r="N698" s="53">
        <v>0</v>
      </c>
      <c r="O698" s="53">
        <v>0</v>
      </c>
      <c r="V698" s="53">
        <v>0</v>
      </c>
      <c r="W698" s="53">
        <v>0</v>
      </c>
      <c r="X698" s="53">
        <v>30</v>
      </c>
      <c r="Y698" s="53">
        <v>60</v>
      </c>
      <c r="Z698" s="53">
        <v>10</v>
      </c>
      <c r="AA698" s="53">
        <v>0</v>
      </c>
      <c r="AB698" s="53">
        <v>0</v>
      </c>
      <c r="AC698" s="54">
        <v>0</v>
      </c>
      <c r="AD698" s="54">
        <v>0</v>
      </c>
      <c r="AI698" s="54">
        <v>0</v>
      </c>
      <c r="AJ698" s="54">
        <v>30</v>
      </c>
      <c r="AK698" s="1">
        <v>60</v>
      </c>
      <c r="AL698" s="1">
        <v>10</v>
      </c>
      <c r="AM698" s="1">
        <v>0</v>
      </c>
      <c r="AN698" s="1">
        <v>0</v>
      </c>
      <c r="AO698" s="1">
        <v>0</v>
      </c>
      <c r="AU698" s="1">
        <v>0</v>
      </c>
      <c r="AV698" s="1">
        <v>0</v>
      </c>
      <c r="AW698" s="142" t="str">
        <f t="shared" si="20"/>
        <v/>
      </c>
      <c r="AX698" s="142" t="str">
        <f t="shared" si="21"/>
        <v/>
      </c>
    </row>
    <row r="699" spans="3:50">
      <c r="C699" s="1" t="s">
        <v>1296</v>
      </c>
      <c r="D699" s="1" t="s">
        <v>1302</v>
      </c>
      <c r="E699" s="1">
        <v>34</v>
      </c>
      <c r="F699" s="1">
        <v>1260</v>
      </c>
      <c r="G699" s="1">
        <v>1260</v>
      </c>
      <c r="H699" s="1">
        <v>12000</v>
      </c>
      <c r="I699" s="53">
        <v>15120</v>
      </c>
      <c r="J699" s="1">
        <v>100</v>
      </c>
      <c r="K699" s="1">
        <v>0</v>
      </c>
      <c r="L699" s="53">
        <v>15120</v>
      </c>
      <c r="M699" s="53">
        <v>0</v>
      </c>
      <c r="N699" s="53">
        <v>0</v>
      </c>
      <c r="O699" s="53">
        <v>0</v>
      </c>
      <c r="V699" s="53">
        <v>0</v>
      </c>
      <c r="W699" s="53">
        <v>5</v>
      </c>
      <c r="X699" s="53">
        <v>10</v>
      </c>
      <c r="Y699" s="53">
        <v>40</v>
      </c>
      <c r="Z699" s="53">
        <v>20</v>
      </c>
      <c r="AA699" s="53">
        <v>25</v>
      </c>
      <c r="AB699" s="53">
        <v>0</v>
      </c>
      <c r="AC699" s="54">
        <v>0</v>
      </c>
      <c r="AD699" s="54">
        <v>0</v>
      </c>
      <c r="AI699" s="54">
        <v>5</v>
      </c>
      <c r="AJ699" s="54">
        <v>10</v>
      </c>
      <c r="AK699" s="1">
        <v>40</v>
      </c>
      <c r="AL699" s="1">
        <v>20</v>
      </c>
      <c r="AM699" s="1">
        <v>25</v>
      </c>
      <c r="AN699" s="1">
        <v>0</v>
      </c>
      <c r="AO699" s="1">
        <v>0</v>
      </c>
      <c r="AU699" s="1">
        <v>0</v>
      </c>
      <c r="AV699" s="1">
        <v>0</v>
      </c>
      <c r="AW699" s="142" t="str">
        <f t="shared" si="20"/>
        <v/>
      </c>
      <c r="AX699" s="142" t="str">
        <f t="shared" si="21"/>
        <v/>
      </c>
    </row>
    <row r="700" spans="3:50">
      <c r="C700" s="1" t="s">
        <v>1296</v>
      </c>
      <c r="D700" s="1" t="s">
        <v>1303</v>
      </c>
      <c r="E700" s="1">
        <v>45</v>
      </c>
      <c r="F700" s="1">
        <v>1700</v>
      </c>
      <c r="G700" s="1">
        <v>1700</v>
      </c>
      <c r="H700" s="1">
        <v>8000</v>
      </c>
      <c r="I700" s="53">
        <v>13600</v>
      </c>
      <c r="J700" s="1">
        <v>100</v>
      </c>
      <c r="K700" s="1">
        <v>0</v>
      </c>
      <c r="L700" s="53">
        <v>13600</v>
      </c>
      <c r="M700" s="53">
        <v>0</v>
      </c>
      <c r="N700" s="53">
        <v>0</v>
      </c>
      <c r="O700" s="53">
        <v>0</v>
      </c>
      <c r="V700" s="53">
        <v>0</v>
      </c>
      <c r="W700" s="53">
        <v>0</v>
      </c>
      <c r="X700" s="53">
        <v>20</v>
      </c>
      <c r="Y700" s="53">
        <v>20</v>
      </c>
      <c r="Z700" s="53">
        <v>30</v>
      </c>
      <c r="AA700" s="53">
        <v>30</v>
      </c>
      <c r="AB700" s="53">
        <v>0</v>
      </c>
      <c r="AC700" s="54">
        <v>0</v>
      </c>
      <c r="AD700" s="54">
        <v>0</v>
      </c>
      <c r="AI700" s="54">
        <v>0</v>
      </c>
      <c r="AJ700" s="54">
        <v>20</v>
      </c>
      <c r="AK700" s="1">
        <v>20</v>
      </c>
      <c r="AL700" s="1">
        <v>30</v>
      </c>
      <c r="AM700" s="1">
        <v>30</v>
      </c>
      <c r="AN700" s="1">
        <v>0</v>
      </c>
      <c r="AO700" s="1">
        <v>0</v>
      </c>
      <c r="AU700" s="1">
        <v>0</v>
      </c>
      <c r="AV700" s="1">
        <v>0</v>
      </c>
      <c r="AW700" s="142" t="str">
        <f t="shared" si="20"/>
        <v/>
      </c>
      <c r="AX700" s="142" t="str">
        <f t="shared" si="21"/>
        <v/>
      </c>
    </row>
    <row r="701" spans="3:50">
      <c r="C701" s="1" t="s">
        <v>1296</v>
      </c>
      <c r="D701" s="1" t="s">
        <v>1304</v>
      </c>
      <c r="E701" s="1">
        <v>500</v>
      </c>
      <c r="F701" s="1">
        <v>11299</v>
      </c>
      <c r="G701" s="1">
        <v>10340</v>
      </c>
      <c r="H701" s="1">
        <v>8500</v>
      </c>
      <c r="I701" s="53">
        <v>87890</v>
      </c>
      <c r="J701" s="1">
        <v>95</v>
      </c>
      <c r="K701" s="1">
        <v>5</v>
      </c>
      <c r="L701" s="53">
        <v>87890</v>
      </c>
      <c r="M701" s="53">
        <v>0</v>
      </c>
      <c r="N701" s="53">
        <v>0</v>
      </c>
      <c r="O701" s="53">
        <v>0</v>
      </c>
      <c r="V701" s="53">
        <v>0</v>
      </c>
      <c r="W701" s="53">
        <v>5</v>
      </c>
      <c r="X701" s="53">
        <v>15</v>
      </c>
      <c r="Y701" s="53">
        <v>50</v>
      </c>
      <c r="Z701" s="53">
        <v>30</v>
      </c>
      <c r="AA701" s="53">
        <v>0</v>
      </c>
      <c r="AB701" s="53">
        <v>0</v>
      </c>
      <c r="AC701" s="54">
        <v>0</v>
      </c>
      <c r="AD701" s="54">
        <v>0</v>
      </c>
      <c r="AI701" s="54">
        <v>5</v>
      </c>
      <c r="AJ701" s="54">
        <v>15</v>
      </c>
      <c r="AK701" s="1">
        <v>50</v>
      </c>
      <c r="AL701" s="1">
        <v>30</v>
      </c>
      <c r="AM701" s="1">
        <v>0</v>
      </c>
      <c r="AN701" s="1">
        <v>0</v>
      </c>
      <c r="AO701" s="1">
        <v>0</v>
      </c>
      <c r="AU701" s="1">
        <v>0</v>
      </c>
      <c r="AV701" s="1">
        <v>0</v>
      </c>
      <c r="AW701" s="142" t="str">
        <f t="shared" si="20"/>
        <v/>
      </c>
      <c r="AX701" s="142" t="str">
        <f t="shared" si="21"/>
        <v/>
      </c>
    </row>
    <row r="702" spans="3:50">
      <c r="C702" s="1" t="s">
        <v>1296</v>
      </c>
      <c r="D702" s="1" t="s">
        <v>1296</v>
      </c>
      <c r="E702" s="1">
        <v>87</v>
      </c>
      <c r="F702" s="1">
        <v>2292</v>
      </c>
      <c r="G702" s="1">
        <v>2292</v>
      </c>
      <c r="H702" s="1">
        <v>10000</v>
      </c>
      <c r="I702" s="53">
        <v>22920</v>
      </c>
      <c r="J702" s="1">
        <v>100</v>
      </c>
      <c r="K702" s="1">
        <v>0</v>
      </c>
      <c r="L702" s="53">
        <v>22920</v>
      </c>
      <c r="M702" s="53">
        <v>0</v>
      </c>
      <c r="N702" s="53">
        <v>0</v>
      </c>
      <c r="O702" s="53">
        <v>0</v>
      </c>
      <c r="V702" s="53">
        <v>0</v>
      </c>
      <c r="W702" s="53">
        <v>0</v>
      </c>
      <c r="X702" s="53">
        <v>30</v>
      </c>
      <c r="Y702" s="53">
        <v>60</v>
      </c>
      <c r="Z702" s="53">
        <v>10</v>
      </c>
      <c r="AA702" s="53">
        <v>0</v>
      </c>
      <c r="AB702" s="53">
        <v>0</v>
      </c>
      <c r="AC702" s="54">
        <v>0</v>
      </c>
      <c r="AD702" s="54">
        <v>0</v>
      </c>
      <c r="AI702" s="54">
        <v>0</v>
      </c>
      <c r="AJ702" s="54">
        <v>30</v>
      </c>
      <c r="AK702" s="1">
        <v>60</v>
      </c>
      <c r="AL702" s="1">
        <v>10</v>
      </c>
      <c r="AM702" s="1">
        <v>0</v>
      </c>
      <c r="AN702" s="1">
        <v>0</v>
      </c>
      <c r="AO702" s="1">
        <v>0</v>
      </c>
      <c r="AU702" s="1">
        <v>0</v>
      </c>
      <c r="AV702" s="1">
        <v>0</v>
      </c>
      <c r="AW702" s="142" t="str">
        <f t="shared" si="20"/>
        <v/>
      </c>
      <c r="AX702" s="142" t="str">
        <f t="shared" si="21"/>
        <v/>
      </c>
    </row>
    <row r="703" spans="3:50">
      <c r="C703" s="1" t="s">
        <v>1296</v>
      </c>
      <c r="D703" s="1" t="s">
        <v>1305</v>
      </c>
      <c r="E703" s="1">
        <v>287</v>
      </c>
      <c r="F703" s="1">
        <v>5680</v>
      </c>
      <c r="G703" s="1">
        <v>3640</v>
      </c>
      <c r="H703" s="1">
        <v>8549</v>
      </c>
      <c r="I703" s="53">
        <v>31118</v>
      </c>
      <c r="J703" s="1">
        <v>80</v>
      </c>
      <c r="K703" s="1">
        <v>20</v>
      </c>
      <c r="L703" s="53">
        <v>31118</v>
      </c>
      <c r="M703" s="53">
        <v>0</v>
      </c>
      <c r="N703" s="53">
        <v>0</v>
      </c>
      <c r="O703" s="53">
        <v>0</v>
      </c>
      <c r="V703" s="53">
        <v>0</v>
      </c>
      <c r="W703" s="53">
        <v>0</v>
      </c>
      <c r="X703" s="53">
        <v>20</v>
      </c>
      <c r="Y703" s="53">
        <v>40</v>
      </c>
      <c r="Z703" s="53">
        <v>20</v>
      </c>
      <c r="AA703" s="53">
        <v>20</v>
      </c>
      <c r="AB703" s="53">
        <v>0</v>
      </c>
      <c r="AC703" s="54">
        <v>0</v>
      </c>
      <c r="AD703" s="54">
        <v>0</v>
      </c>
      <c r="AI703" s="54">
        <v>0</v>
      </c>
      <c r="AJ703" s="54">
        <v>20</v>
      </c>
      <c r="AK703" s="1">
        <v>40</v>
      </c>
      <c r="AL703" s="1">
        <v>20</v>
      </c>
      <c r="AM703" s="1">
        <v>20</v>
      </c>
      <c r="AN703" s="1">
        <v>0</v>
      </c>
      <c r="AO703" s="1">
        <v>0</v>
      </c>
      <c r="AU703" s="1">
        <v>0</v>
      </c>
      <c r="AV703" s="1">
        <v>0</v>
      </c>
      <c r="AW703" s="142" t="str">
        <f t="shared" si="20"/>
        <v/>
      </c>
      <c r="AX703" s="142" t="str">
        <f t="shared" si="21"/>
        <v/>
      </c>
    </row>
    <row r="704" spans="3:50">
      <c r="C704" s="1" t="s">
        <v>1296</v>
      </c>
      <c r="D704" s="1" t="s">
        <v>1306</v>
      </c>
      <c r="E704" s="1">
        <v>225</v>
      </c>
      <c r="F704" s="1">
        <v>2400</v>
      </c>
      <c r="G704" s="1">
        <v>1900</v>
      </c>
      <c r="H704" s="1">
        <v>7000</v>
      </c>
      <c r="I704" s="53">
        <v>13300</v>
      </c>
      <c r="J704" s="1">
        <v>100</v>
      </c>
      <c r="K704" s="1">
        <v>0</v>
      </c>
      <c r="L704" s="53">
        <v>13300</v>
      </c>
      <c r="M704" s="53">
        <v>0</v>
      </c>
      <c r="N704" s="53">
        <v>0</v>
      </c>
      <c r="O704" s="53">
        <v>0</v>
      </c>
      <c r="V704" s="53">
        <v>0</v>
      </c>
      <c r="W704" s="53">
        <v>10</v>
      </c>
      <c r="X704" s="53">
        <v>20</v>
      </c>
      <c r="Y704" s="53">
        <v>40</v>
      </c>
      <c r="Z704" s="53">
        <v>20</v>
      </c>
      <c r="AA704" s="53">
        <v>10</v>
      </c>
      <c r="AB704" s="53">
        <v>0</v>
      </c>
      <c r="AC704" s="54">
        <v>0</v>
      </c>
      <c r="AD704" s="54">
        <v>0</v>
      </c>
      <c r="AI704" s="54">
        <v>10</v>
      </c>
      <c r="AJ704" s="54">
        <v>20</v>
      </c>
      <c r="AK704" s="1">
        <v>40</v>
      </c>
      <c r="AL704" s="1">
        <v>20</v>
      </c>
      <c r="AM704" s="1">
        <v>10</v>
      </c>
      <c r="AN704" s="1">
        <v>0</v>
      </c>
      <c r="AO704" s="1">
        <v>0</v>
      </c>
      <c r="AU704" s="1">
        <v>0</v>
      </c>
      <c r="AV704" s="1">
        <v>0</v>
      </c>
      <c r="AW704" s="142" t="str">
        <f t="shared" si="20"/>
        <v/>
      </c>
      <c r="AX704" s="142" t="str">
        <f t="shared" si="21"/>
        <v/>
      </c>
    </row>
    <row r="705" spans="3:50">
      <c r="C705" s="1" t="s">
        <v>1296</v>
      </c>
      <c r="D705" s="1" t="s">
        <v>1307</v>
      </c>
      <c r="E705" s="1">
        <v>380</v>
      </c>
      <c r="F705" s="1">
        <v>9550</v>
      </c>
      <c r="G705" s="1">
        <v>9000</v>
      </c>
      <c r="H705" s="1">
        <v>12000</v>
      </c>
      <c r="I705" s="53">
        <v>108000</v>
      </c>
      <c r="J705" s="1">
        <v>100</v>
      </c>
      <c r="K705" s="1">
        <v>0</v>
      </c>
      <c r="L705" s="53">
        <v>108000</v>
      </c>
      <c r="M705" s="53">
        <v>0</v>
      </c>
      <c r="N705" s="53">
        <v>0</v>
      </c>
      <c r="O705" s="53">
        <v>0</v>
      </c>
      <c r="V705" s="53">
        <v>0</v>
      </c>
      <c r="W705" s="53">
        <v>5</v>
      </c>
      <c r="X705" s="53">
        <v>15</v>
      </c>
      <c r="Y705" s="53">
        <v>50</v>
      </c>
      <c r="Z705" s="53">
        <v>30</v>
      </c>
      <c r="AA705" s="53">
        <v>0</v>
      </c>
      <c r="AB705" s="53">
        <v>0</v>
      </c>
      <c r="AC705" s="54">
        <v>0</v>
      </c>
      <c r="AD705" s="54">
        <v>0</v>
      </c>
      <c r="AI705" s="54">
        <v>5</v>
      </c>
      <c r="AJ705" s="54">
        <v>15</v>
      </c>
      <c r="AK705" s="1">
        <v>50</v>
      </c>
      <c r="AL705" s="1">
        <v>30</v>
      </c>
      <c r="AM705" s="1">
        <v>0</v>
      </c>
      <c r="AN705" s="1">
        <v>0</v>
      </c>
      <c r="AO705" s="1">
        <v>0</v>
      </c>
      <c r="AU705" s="1">
        <v>0</v>
      </c>
      <c r="AV705" s="1">
        <v>0</v>
      </c>
      <c r="AW705" s="142" t="str">
        <f t="shared" si="20"/>
        <v/>
      </c>
      <c r="AX705" s="142" t="str">
        <f t="shared" si="21"/>
        <v/>
      </c>
    </row>
    <row r="706" spans="3:50">
      <c r="C706" s="1" t="s">
        <v>1308</v>
      </c>
      <c r="E706" s="1">
        <v>6</v>
      </c>
      <c r="F706" s="1">
        <v>192</v>
      </c>
      <c r="G706" s="1">
        <v>192</v>
      </c>
      <c r="H706" s="1">
        <v>1099</v>
      </c>
      <c r="I706" s="53">
        <v>211</v>
      </c>
      <c r="J706" s="1">
        <v>100</v>
      </c>
      <c r="K706" s="1">
        <v>0</v>
      </c>
      <c r="L706" s="53">
        <v>237</v>
      </c>
      <c r="M706" s="53">
        <v>0</v>
      </c>
      <c r="N706" s="53">
        <v>0</v>
      </c>
      <c r="O706" s="53">
        <v>0</v>
      </c>
      <c r="P706" s="53" t="s">
        <v>1032</v>
      </c>
      <c r="Q706" s="53" t="s">
        <v>1032</v>
      </c>
      <c r="R706" s="53" t="s">
        <v>1032</v>
      </c>
      <c r="S706" s="53" t="s">
        <v>1032</v>
      </c>
      <c r="T706" s="53" t="s">
        <v>1032</v>
      </c>
      <c r="U706" s="53" t="s">
        <v>1032</v>
      </c>
      <c r="V706" s="53">
        <v>0</v>
      </c>
      <c r="W706" s="53">
        <v>30</v>
      </c>
      <c r="X706" s="53">
        <v>3.3333333333333335</v>
      </c>
      <c r="Y706" s="53">
        <v>6.666666666666667</v>
      </c>
      <c r="Z706" s="53">
        <v>26.666666666666668</v>
      </c>
      <c r="AA706" s="53">
        <v>33.333333333333336</v>
      </c>
      <c r="AB706" s="53">
        <v>0</v>
      </c>
      <c r="AC706" s="54">
        <v>0</v>
      </c>
      <c r="AD706" s="54">
        <v>0</v>
      </c>
      <c r="AE706" s="54" t="s">
        <v>1032</v>
      </c>
      <c r="AF706" s="54" t="s">
        <v>1032</v>
      </c>
      <c r="AG706" s="54" t="s">
        <v>1032</v>
      </c>
      <c r="AH706" s="54" t="s">
        <v>1032</v>
      </c>
      <c r="AI706" s="54">
        <v>30</v>
      </c>
      <c r="AJ706" s="54">
        <v>3.3333333333333335</v>
      </c>
      <c r="AK706" s="1">
        <v>6.666666666666667</v>
      </c>
      <c r="AL706" s="1">
        <v>26.666666666666668</v>
      </c>
      <c r="AM706" s="1">
        <v>33.333333333333336</v>
      </c>
      <c r="AN706" s="1">
        <v>0</v>
      </c>
      <c r="AO706" s="1">
        <v>0</v>
      </c>
      <c r="AP706" s="1" t="s">
        <v>1032</v>
      </c>
      <c r="AQ706" s="1" t="s">
        <v>1032</v>
      </c>
      <c r="AR706" s="1" t="s">
        <v>1032</v>
      </c>
      <c r="AS706" s="1" t="s">
        <v>1032</v>
      </c>
      <c r="AT706" s="1" t="s">
        <v>1032</v>
      </c>
      <c r="AU706" s="1">
        <v>0</v>
      </c>
      <c r="AV706" s="1">
        <v>0</v>
      </c>
      <c r="AW706" s="142" t="str">
        <f t="shared" si="20"/>
        <v/>
      </c>
      <c r="AX706" s="142" t="str">
        <f t="shared" si="21"/>
        <v/>
      </c>
    </row>
    <row r="707" spans="3:50">
      <c r="C707" s="1" t="s">
        <v>1309</v>
      </c>
      <c r="D707" s="1" t="s">
        <v>1310</v>
      </c>
      <c r="M707" s="53">
        <v>0</v>
      </c>
      <c r="N707" s="53">
        <v>0</v>
      </c>
      <c r="O707" s="53">
        <v>0</v>
      </c>
      <c r="V707" s="53">
        <v>0</v>
      </c>
      <c r="AB707" s="53">
        <v>0</v>
      </c>
      <c r="AC707" s="54">
        <v>0</v>
      </c>
      <c r="AD707" s="54">
        <v>0</v>
      </c>
      <c r="AN707" s="1">
        <v>0</v>
      </c>
      <c r="AO707" s="1">
        <v>0</v>
      </c>
      <c r="AU707" s="1">
        <v>0</v>
      </c>
      <c r="AV707" s="1">
        <v>0</v>
      </c>
      <c r="AW707" s="142" t="str">
        <f t="shared" si="20"/>
        <v/>
      </c>
      <c r="AX707" s="142" t="str">
        <f t="shared" si="21"/>
        <v/>
      </c>
    </row>
    <row r="708" spans="3:50">
      <c r="C708" s="1" t="s">
        <v>1309</v>
      </c>
      <c r="D708" s="1" t="s">
        <v>1311</v>
      </c>
      <c r="E708" s="1">
        <v>1</v>
      </c>
      <c r="F708" s="1">
        <v>11</v>
      </c>
      <c r="G708" s="1">
        <v>11</v>
      </c>
      <c r="H708" s="1">
        <v>1100</v>
      </c>
      <c r="I708" s="53">
        <v>12</v>
      </c>
      <c r="J708" s="1">
        <v>100</v>
      </c>
      <c r="L708" s="53">
        <v>13</v>
      </c>
      <c r="M708" s="53">
        <v>0</v>
      </c>
      <c r="N708" s="53">
        <v>0</v>
      </c>
      <c r="O708" s="53">
        <v>0</v>
      </c>
      <c r="V708" s="53">
        <v>0</v>
      </c>
      <c r="W708" s="53">
        <v>0</v>
      </c>
      <c r="X708" s="53">
        <v>0</v>
      </c>
      <c r="Y708" s="53">
        <v>0</v>
      </c>
      <c r="Z708" s="53">
        <v>0</v>
      </c>
      <c r="AA708" s="53">
        <v>100</v>
      </c>
      <c r="AB708" s="53">
        <v>0</v>
      </c>
      <c r="AC708" s="54">
        <v>0</v>
      </c>
      <c r="AD708" s="54">
        <v>0</v>
      </c>
      <c r="AI708" s="54">
        <v>0</v>
      </c>
      <c r="AJ708" s="54">
        <v>0</v>
      </c>
      <c r="AK708" s="1">
        <v>0</v>
      </c>
      <c r="AL708" s="1">
        <v>0</v>
      </c>
      <c r="AM708" s="1">
        <v>100</v>
      </c>
      <c r="AN708" s="1">
        <v>0</v>
      </c>
      <c r="AO708" s="1">
        <v>0</v>
      </c>
      <c r="AU708" s="1">
        <v>0</v>
      </c>
      <c r="AV708" s="1">
        <v>0</v>
      </c>
      <c r="AW708" s="142" t="str">
        <f t="shared" si="20"/>
        <v/>
      </c>
      <c r="AX708" s="142" t="str">
        <f t="shared" si="21"/>
        <v/>
      </c>
    </row>
    <row r="709" spans="3:50">
      <c r="C709" s="1" t="s">
        <v>1309</v>
      </c>
      <c r="D709" s="1" t="s">
        <v>1312</v>
      </c>
      <c r="M709" s="53">
        <v>0</v>
      </c>
      <c r="N709" s="53">
        <v>0</v>
      </c>
      <c r="O709" s="53">
        <v>0</v>
      </c>
      <c r="V709" s="53">
        <v>0</v>
      </c>
      <c r="AB709" s="53">
        <v>0</v>
      </c>
      <c r="AC709" s="54">
        <v>0</v>
      </c>
      <c r="AD709" s="54">
        <v>0</v>
      </c>
      <c r="AN709" s="1">
        <v>0</v>
      </c>
      <c r="AO709" s="1">
        <v>0</v>
      </c>
      <c r="AU709" s="1">
        <v>0</v>
      </c>
      <c r="AV709" s="1">
        <v>0</v>
      </c>
      <c r="AW709" s="142" t="str">
        <f t="shared" si="20"/>
        <v/>
      </c>
      <c r="AX709" s="142" t="str">
        <f t="shared" si="21"/>
        <v/>
      </c>
    </row>
    <row r="710" spans="3:50">
      <c r="C710" s="1" t="s">
        <v>1309</v>
      </c>
      <c r="D710" s="1" t="s">
        <v>1309</v>
      </c>
      <c r="E710" s="1">
        <v>3</v>
      </c>
      <c r="F710" s="1">
        <v>67</v>
      </c>
      <c r="G710" s="1">
        <v>67</v>
      </c>
      <c r="H710" s="1">
        <v>1100</v>
      </c>
      <c r="I710" s="53">
        <v>74</v>
      </c>
      <c r="J710" s="1">
        <v>100</v>
      </c>
      <c r="L710" s="53">
        <v>88</v>
      </c>
      <c r="M710" s="53">
        <v>0</v>
      </c>
      <c r="N710" s="53">
        <v>0</v>
      </c>
      <c r="O710" s="53">
        <v>0</v>
      </c>
      <c r="V710" s="53">
        <v>0</v>
      </c>
      <c r="W710" s="53">
        <v>90</v>
      </c>
      <c r="X710" s="53">
        <v>0</v>
      </c>
      <c r="Y710" s="53">
        <v>0</v>
      </c>
      <c r="Z710" s="53">
        <v>10</v>
      </c>
      <c r="AA710" s="53">
        <v>0</v>
      </c>
      <c r="AB710" s="53">
        <v>0</v>
      </c>
      <c r="AC710" s="54">
        <v>0</v>
      </c>
      <c r="AD710" s="54">
        <v>0</v>
      </c>
      <c r="AI710" s="54">
        <v>90</v>
      </c>
      <c r="AJ710" s="54">
        <v>0</v>
      </c>
      <c r="AK710" s="1">
        <v>0</v>
      </c>
      <c r="AL710" s="1">
        <v>10</v>
      </c>
      <c r="AM710" s="1">
        <v>0</v>
      </c>
      <c r="AN710" s="1">
        <v>0</v>
      </c>
      <c r="AO710" s="1">
        <v>0</v>
      </c>
      <c r="AU710" s="1">
        <v>0</v>
      </c>
      <c r="AV710" s="1">
        <v>0</v>
      </c>
      <c r="AW710" s="142" t="str">
        <f t="shared" si="20"/>
        <v/>
      </c>
      <c r="AX710" s="142" t="str">
        <f t="shared" si="21"/>
        <v/>
      </c>
    </row>
    <row r="711" spans="3:50">
      <c r="C711" s="1" t="s">
        <v>1309</v>
      </c>
      <c r="D711" s="1" t="s">
        <v>1313</v>
      </c>
      <c r="E711" s="1">
        <v>2</v>
      </c>
      <c r="F711" s="1">
        <v>114</v>
      </c>
      <c r="G711" s="1">
        <v>114</v>
      </c>
      <c r="H711" s="1">
        <v>1100</v>
      </c>
      <c r="I711" s="53">
        <v>125</v>
      </c>
      <c r="J711" s="1">
        <v>100</v>
      </c>
      <c r="L711" s="53">
        <v>136</v>
      </c>
      <c r="M711" s="53">
        <v>0</v>
      </c>
      <c r="N711" s="53">
        <v>0</v>
      </c>
      <c r="O711" s="53">
        <v>0</v>
      </c>
      <c r="V711" s="53">
        <v>0</v>
      </c>
      <c r="W711" s="53">
        <v>0</v>
      </c>
      <c r="X711" s="53">
        <v>10</v>
      </c>
      <c r="Y711" s="53">
        <v>20</v>
      </c>
      <c r="Z711" s="53">
        <v>70</v>
      </c>
      <c r="AA711" s="53">
        <v>0</v>
      </c>
      <c r="AB711" s="53">
        <v>0</v>
      </c>
      <c r="AC711" s="54">
        <v>0</v>
      </c>
      <c r="AD711" s="54">
        <v>0</v>
      </c>
      <c r="AI711" s="54">
        <v>0</v>
      </c>
      <c r="AJ711" s="54">
        <v>10</v>
      </c>
      <c r="AK711" s="1">
        <v>20</v>
      </c>
      <c r="AL711" s="1">
        <v>70</v>
      </c>
      <c r="AM711" s="1">
        <v>0</v>
      </c>
      <c r="AN711" s="1">
        <v>0</v>
      </c>
      <c r="AO711" s="1">
        <v>0</v>
      </c>
      <c r="AU711" s="1">
        <v>0</v>
      </c>
      <c r="AV711" s="1">
        <v>0</v>
      </c>
      <c r="AW711" s="142" t="str">
        <f t="shared" si="20"/>
        <v/>
      </c>
      <c r="AX711" s="142" t="str">
        <f t="shared" si="21"/>
        <v/>
      </c>
    </row>
    <row r="712" spans="3:50">
      <c r="C712" s="1" t="s">
        <v>1314</v>
      </c>
      <c r="E712" s="1">
        <v>452</v>
      </c>
      <c r="F712" s="1">
        <v>7860.67</v>
      </c>
      <c r="G712" s="1">
        <v>7723.5</v>
      </c>
      <c r="H712" s="1">
        <v>9181</v>
      </c>
      <c r="I712" s="53">
        <v>72165</v>
      </c>
      <c r="J712" s="1">
        <v>100</v>
      </c>
      <c r="K712" s="1">
        <v>0</v>
      </c>
      <c r="L712" s="53">
        <v>62085</v>
      </c>
      <c r="M712" s="53">
        <v>13</v>
      </c>
      <c r="N712" s="53">
        <v>15</v>
      </c>
      <c r="O712" s="53">
        <v>11</v>
      </c>
      <c r="P712" s="53">
        <v>7</v>
      </c>
      <c r="Q712" s="53" t="s">
        <v>1032</v>
      </c>
      <c r="R712" s="53" t="s">
        <v>1032</v>
      </c>
      <c r="S712" s="53" t="s">
        <v>1032</v>
      </c>
      <c r="T712" s="53" t="s">
        <v>1032</v>
      </c>
      <c r="U712" s="53" t="s">
        <v>1032</v>
      </c>
      <c r="V712" s="53">
        <v>0</v>
      </c>
      <c r="W712" s="53">
        <v>3.8888888888888888</v>
      </c>
      <c r="X712" s="53">
        <v>21.111111111111111</v>
      </c>
      <c r="Y712" s="53">
        <v>42.777777777777779</v>
      </c>
      <c r="Z712" s="53">
        <v>18.888888888888889</v>
      </c>
      <c r="AA712" s="53">
        <v>12.222222222222221</v>
      </c>
      <c r="AB712" s="53">
        <v>1.1111111111111112</v>
      </c>
      <c r="AC712" s="54">
        <v>0</v>
      </c>
      <c r="AD712" s="54">
        <v>0</v>
      </c>
      <c r="AE712" s="54" t="s">
        <v>1032</v>
      </c>
      <c r="AF712" s="54" t="s">
        <v>1032</v>
      </c>
      <c r="AG712" s="54" t="s">
        <v>1032</v>
      </c>
      <c r="AH712" s="54" t="s">
        <v>1032</v>
      </c>
      <c r="AI712" s="54">
        <v>3.3333333333333335</v>
      </c>
      <c r="AJ712" s="54">
        <v>23.333333333333332</v>
      </c>
      <c r="AK712" s="1">
        <v>43.333333333333336</v>
      </c>
      <c r="AL712" s="1">
        <v>17.777777777777779</v>
      </c>
      <c r="AM712" s="1">
        <v>11.111111111111111</v>
      </c>
      <c r="AN712" s="1">
        <v>1.1111111111111112</v>
      </c>
      <c r="AO712" s="1">
        <v>0</v>
      </c>
      <c r="AP712" s="1" t="s">
        <v>1032</v>
      </c>
      <c r="AQ712" s="1" t="s">
        <v>1032</v>
      </c>
      <c r="AR712" s="1" t="s">
        <v>1032</v>
      </c>
      <c r="AS712" s="1" t="s">
        <v>1032</v>
      </c>
      <c r="AT712" s="1" t="s">
        <v>1032</v>
      </c>
      <c r="AU712" s="1">
        <v>30</v>
      </c>
      <c r="AV712" s="1">
        <v>30</v>
      </c>
      <c r="AW712" s="142" t="str">
        <f t="shared" ref="AW712:AW775" si="22">IF(SUM($E712:$AV712)&lt;&gt;0,IFERROR(IFERROR(INDEX(pname,MATCH($B712,pid_fao,0),1),INDEX(pname,MATCH($B712,pid_th,0),1)),""),"")</f>
        <v/>
      </c>
      <c r="AX712" s="142" t="str">
        <f t="shared" ref="AX712:AX775" si="23">IF(SUM($E712:$AV712)&lt;&gt;0,IFERROR(IFERROR(INDEX(pname,MATCH($B712,pid_fao,0),5),INDEX(pname,MATCH($B712,pid_th,0),5)),""),"")</f>
        <v/>
      </c>
    </row>
    <row r="713" spans="3:50">
      <c r="C713" s="1" t="s">
        <v>1315</v>
      </c>
      <c r="D713" s="1" t="s">
        <v>1316</v>
      </c>
      <c r="V713" s="53">
        <v>0</v>
      </c>
      <c r="AC713" s="54">
        <v>0</v>
      </c>
      <c r="AD713" s="54">
        <v>0</v>
      </c>
      <c r="AO713" s="1">
        <v>0</v>
      </c>
      <c r="AW713" s="142" t="str">
        <f t="shared" si="22"/>
        <v/>
      </c>
      <c r="AX713" s="142" t="str">
        <f t="shared" si="23"/>
        <v/>
      </c>
    </row>
    <row r="714" spans="3:50">
      <c r="C714" s="1" t="s">
        <v>1315</v>
      </c>
      <c r="D714" s="1" t="s">
        <v>1317</v>
      </c>
      <c r="V714" s="53">
        <v>0</v>
      </c>
      <c r="AC714" s="54">
        <v>0</v>
      </c>
      <c r="AD714" s="54">
        <v>0</v>
      </c>
      <c r="AO714" s="1">
        <v>0</v>
      </c>
      <c r="AW714" s="142" t="str">
        <f t="shared" si="22"/>
        <v/>
      </c>
      <c r="AX714" s="142" t="str">
        <f t="shared" si="23"/>
        <v/>
      </c>
    </row>
    <row r="715" spans="3:50">
      <c r="C715" s="1" t="s">
        <v>1315</v>
      </c>
      <c r="D715" s="1" t="s">
        <v>1318</v>
      </c>
      <c r="E715" s="1">
        <v>3</v>
      </c>
      <c r="F715" s="1">
        <v>15.5</v>
      </c>
      <c r="G715" s="1">
        <v>15.5</v>
      </c>
      <c r="H715" s="1">
        <v>10000</v>
      </c>
      <c r="I715" s="53">
        <v>155</v>
      </c>
      <c r="J715" s="1">
        <v>100</v>
      </c>
      <c r="L715" s="53">
        <v>155</v>
      </c>
      <c r="V715" s="53">
        <v>0</v>
      </c>
      <c r="W715" s="53">
        <v>0</v>
      </c>
      <c r="X715" s="53">
        <v>0</v>
      </c>
      <c r="Y715" s="53">
        <v>100</v>
      </c>
      <c r="Z715" s="53">
        <v>0</v>
      </c>
      <c r="AA715" s="53">
        <v>0</v>
      </c>
      <c r="AB715" s="53">
        <v>0</v>
      </c>
      <c r="AC715" s="54">
        <v>0</v>
      </c>
      <c r="AD715" s="54">
        <v>0</v>
      </c>
      <c r="AI715" s="54">
        <v>0</v>
      </c>
      <c r="AJ715" s="54">
        <v>0</v>
      </c>
      <c r="AK715" s="1">
        <v>100</v>
      </c>
      <c r="AL715" s="1">
        <v>0</v>
      </c>
      <c r="AM715" s="1">
        <v>0</v>
      </c>
      <c r="AN715" s="1">
        <v>0</v>
      </c>
      <c r="AO715" s="1">
        <v>0</v>
      </c>
      <c r="AW715" s="142" t="str">
        <f t="shared" si="22"/>
        <v/>
      </c>
      <c r="AX715" s="142" t="str">
        <f t="shared" si="23"/>
        <v/>
      </c>
    </row>
    <row r="716" spans="3:50">
      <c r="C716" s="1" t="s">
        <v>1315</v>
      </c>
      <c r="D716" s="1" t="s">
        <v>1319</v>
      </c>
      <c r="E716" s="1">
        <v>7</v>
      </c>
      <c r="F716" s="1">
        <v>94.47</v>
      </c>
      <c r="G716" s="1">
        <v>90</v>
      </c>
      <c r="H716" s="1">
        <v>7000</v>
      </c>
      <c r="I716" s="53">
        <v>630</v>
      </c>
      <c r="J716" s="1">
        <v>100</v>
      </c>
      <c r="L716" s="53">
        <v>630</v>
      </c>
      <c r="V716" s="53">
        <v>0</v>
      </c>
      <c r="W716" s="53">
        <v>0</v>
      </c>
      <c r="X716" s="53">
        <v>60</v>
      </c>
      <c r="Y716" s="53">
        <v>20</v>
      </c>
      <c r="Z716" s="53">
        <v>10</v>
      </c>
      <c r="AA716" s="53">
        <v>10</v>
      </c>
      <c r="AB716" s="53">
        <v>0</v>
      </c>
      <c r="AC716" s="54">
        <v>0</v>
      </c>
      <c r="AD716" s="54">
        <v>0</v>
      </c>
      <c r="AI716" s="54">
        <v>0</v>
      </c>
      <c r="AJ716" s="54">
        <v>60</v>
      </c>
      <c r="AK716" s="1">
        <v>20</v>
      </c>
      <c r="AL716" s="1">
        <v>10</v>
      </c>
      <c r="AM716" s="1">
        <v>10</v>
      </c>
      <c r="AN716" s="1">
        <v>0</v>
      </c>
      <c r="AO716" s="1">
        <v>0</v>
      </c>
      <c r="AV716" s="1">
        <v>60</v>
      </c>
      <c r="AW716" s="142" t="str">
        <f t="shared" si="22"/>
        <v/>
      </c>
      <c r="AX716" s="142" t="str">
        <f t="shared" si="23"/>
        <v/>
      </c>
    </row>
    <row r="717" spans="3:50">
      <c r="C717" s="1" t="s">
        <v>1315</v>
      </c>
      <c r="D717" s="1" t="s">
        <v>1320</v>
      </c>
      <c r="E717" s="1">
        <v>74</v>
      </c>
      <c r="F717" s="1">
        <v>583</v>
      </c>
      <c r="G717" s="1">
        <v>583</v>
      </c>
      <c r="H717" s="1">
        <v>10000</v>
      </c>
      <c r="I717" s="53">
        <v>5830</v>
      </c>
      <c r="J717" s="1">
        <v>100</v>
      </c>
      <c r="L717" s="53">
        <v>5830</v>
      </c>
      <c r="M717" s="53">
        <v>30</v>
      </c>
      <c r="N717" s="53">
        <v>30</v>
      </c>
      <c r="O717" s="53">
        <v>20</v>
      </c>
      <c r="P717" s="53">
        <v>0</v>
      </c>
      <c r="V717" s="53">
        <v>0</v>
      </c>
      <c r="W717" s="53">
        <v>0</v>
      </c>
      <c r="X717" s="53">
        <v>10</v>
      </c>
      <c r="Y717" s="53">
        <v>35</v>
      </c>
      <c r="Z717" s="53">
        <v>35</v>
      </c>
      <c r="AA717" s="53">
        <v>20</v>
      </c>
      <c r="AB717" s="53">
        <v>0</v>
      </c>
      <c r="AC717" s="54">
        <v>0</v>
      </c>
      <c r="AD717" s="54">
        <v>0</v>
      </c>
      <c r="AI717" s="54">
        <v>0</v>
      </c>
      <c r="AJ717" s="54">
        <v>10</v>
      </c>
      <c r="AK717" s="1">
        <v>35</v>
      </c>
      <c r="AL717" s="1">
        <v>35</v>
      </c>
      <c r="AM717" s="1">
        <v>20</v>
      </c>
      <c r="AN717" s="1">
        <v>0</v>
      </c>
      <c r="AO717" s="1">
        <v>0</v>
      </c>
      <c r="AV717" s="1">
        <v>10</v>
      </c>
      <c r="AW717" s="142" t="str">
        <f t="shared" si="22"/>
        <v/>
      </c>
      <c r="AX717" s="142" t="str">
        <f t="shared" si="23"/>
        <v/>
      </c>
    </row>
    <row r="718" spans="3:50">
      <c r="C718" s="1" t="s">
        <v>1315</v>
      </c>
      <c r="D718" s="1" t="s">
        <v>1321</v>
      </c>
      <c r="E718" s="1">
        <v>45</v>
      </c>
      <c r="F718" s="1">
        <v>187</v>
      </c>
      <c r="G718" s="1">
        <v>187</v>
      </c>
      <c r="H718" s="1">
        <v>10000</v>
      </c>
      <c r="I718" s="53">
        <v>1870</v>
      </c>
      <c r="J718" s="1">
        <v>100</v>
      </c>
      <c r="L718" s="53">
        <v>1870</v>
      </c>
      <c r="M718" s="53">
        <v>30</v>
      </c>
      <c r="N718" s="53">
        <v>30</v>
      </c>
      <c r="O718" s="53">
        <v>20</v>
      </c>
      <c r="P718" s="53">
        <v>0</v>
      </c>
      <c r="V718" s="53">
        <v>0</v>
      </c>
      <c r="W718" s="53">
        <v>0</v>
      </c>
      <c r="X718" s="53">
        <v>10</v>
      </c>
      <c r="Y718" s="53">
        <v>35</v>
      </c>
      <c r="Z718" s="53">
        <v>35</v>
      </c>
      <c r="AA718" s="53">
        <v>20</v>
      </c>
      <c r="AB718" s="53">
        <v>0</v>
      </c>
      <c r="AC718" s="54">
        <v>0</v>
      </c>
      <c r="AD718" s="54">
        <v>0</v>
      </c>
      <c r="AI718" s="54">
        <v>0</v>
      </c>
      <c r="AJ718" s="54">
        <v>10</v>
      </c>
      <c r="AK718" s="1">
        <v>35</v>
      </c>
      <c r="AL718" s="1">
        <v>35</v>
      </c>
      <c r="AM718" s="1">
        <v>20</v>
      </c>
      <c r="AN718" s="1">
        <v>0</v>
      </c>
      <c r="AO718" s="1">
        <v>0</v>
      </c>
      <c r="AV718" s="1">
        <v>10</v>
      </c>
      <c r="AW718" s="142" t="str">
        <f t="shared" si="22"/>
        <v/>
      </c>
      <c r="AX718" s="142" t="str">
        <f t="shared" si="23"/>
        <v/>
      </c>
    </row>
    <row r="719" spans="3:50">
      <c r="C719" s="1" t="s">
        <v>1315</v>
      </c>
      <c r="D719" s="1" t="s">
        <v>1322</v>
      </c>
      <c r="E719" s="1">
        <v>147</v>
      </c>
      <c r="F719" s="1">
        <v>3258</v>
      </c>
      <c r="G719" s="1">
        <v>3258</v>
      </c>
      <c r="H719" s="1">
        <v>10000</v>
      </c>
      <c r="I719" s="53">
        <v>32580</v>
      </c>
      <c r="J719" s="1">
        <v>100</v>
      </c>
      <c r="L719" s="53">
        <v>32580</v>
      </c>
      <c r="M719" s="53">
        <v>0</v>
      </c>
      <c r="N719" s="53">
        <v>0</v>
      </c>
      <c r="O719" s="53">
        <v>0</v>
      </c>
      <c r="P719" s="53">
        <v>0</v>
      </c>
      <c r="V719" s="53">
        <v>0</v>
      </c>
      <c r="W719" s="53">
        <v>0</v>
      </c>
      <c r="X719" s="53">
        <v>0</v>
      </c>
      <c r="Y719" s="53">
        <v>50</v>
      </c>
      <c r="Z719" s="53">
        <v>30</v>
      </c>
      <c r="AA719" s="53">
        <v>20</v>
      </c>
      <c r="AB719" s="53">
        <v>0</v>
      </c>
      <c r="AC719" s="54">
        <v>0</v>
      </c>
      <c r="AD719" s="54">
        <v>0</v>
      </c>
      <c r="AI719" s="54">
        <v>0</v>
      </c>
      <c r="AJ719" s="54">
        <v>0</v>
      </c>
      <c r="AK719" s="1">
        <v>50</v>
      </c>
      <c r="AL719" s="1">
        <v>30</v>
      </c>
      <c r="AM719" s="1">
        <v>20</v>
      </c>
      <c r="AN719" s="1">
        <v>0</v>
      </c>
      <c r="AO719" s="1">
        <v>0</v>
      </c>
      <c r="AW719" s="142" t="str">
        <f t="shared" si="22"/>
        <v/>
      </c>
      <c r="AX719" s="142" t="str">
        <f t="shared" si="23"/>
        <v/>
      </c>
    </row>
    <row r="720" spans="3:50">
      <c r="C720" s="1" t="s">
        <v>1315</v>
      </c>
      <c r="D720" s="1" t="s">
        <v>1323</v>
      </c>
      <c r="E720" s="1">
        <v>30</v>
      </c>
      <c r="F720" s="1">
        <v>450</v>
      </c>
      <c r="G720" s="1">
        <v>450</v>
      </c>
      <c r="H720" s="1">
        <v>10000</v>
      </c>
      <c r="I720" s="53">
        <v>4500</v>
      </c>
      <c r="J720" s="1">
        <v>100</v>
      </c>
      <c r="L720" s="53">
        <v>4500</v>
      </c>
      <c r="M720" s="53">
        <v>0</v>
      </c>
      <c r="N720" s="53">
        <v>0</v>
      </c>
      <c r="O720" s="53">
        <v>0</v>
      </c>
      <c r="P720" s="53">
        <v>0</v>
      </c>
      <c r="V720" s="53">
        <v>0</v>
      </c>
      <c r="W720" s="53">
        <v>0</v>
      </c>
      <c r="X720" s="53">
        <v>20</v>
      </c>
      <c r="Y720" s="53">
        <v>60</v>
      </c>
      <c r="Z720" s="53">
        <v>15</v>
      </c>
      <c r="AA720" s="53">
        <v>5</v>
      </c>
      <c r="AB720" s="53">
        <v>0</v>
      </c>
      <c r="AC720" s="54">
        <v>0</v>
      </c>
      <c r="AD720" s="54">
        <v>0</v>
      </c>
      <c r="AI720" s="54">
        <v>0</v>
      </c>
      <c r="AJ720" s="54">
        <v>20</v>
      </c>
      <c r="AK720" s="1">
        <v>60</v>
      </c>
      <c r="AL720" s="1">
        <v>15</v>
      </c>
      <c r="AM720" s="1">
        <v>5</v>
      </c>
      <c r="AN720" s="1">
        <v>0</v>
      </c>
      <c r="AO720" s="1">
        <v>0</v>
      </c>
      <c r="AV720" s="1">
        <v>20</v>
      </c>
      <c r="AW720" s="142" t="str">
        <f t="shared" si="22"/>
        <v/>
      </c>
      <c r="AX720" s="142" t="str">
        <f t="shared" si="23"/>
        <v/>
      </c>
    </row>
    <row r="721" spans="3:50">
      <c r="C721" s="1" t="s">
        <v>1315</v>
      </c>
      <c r="D721" s="1" t="s">
        <v>1315</v>
      </c>
      <c r="E721" s="1">
        <v>18</v>
      </c>
      <c r="F721" s="1">
        <v>377.19</v>
      </c>
      <c r="G721" s="1">
        <v>300</v>
      </c>
      <c r="H721" s="1">
        <v>10000</v>
      </c>
      <c r="I721" s="53">
        <v>3000</v>
      </c>
      <c r="J721" s="1">
        <v>100</v>
      </c>
      <c r="L721" s="53">
        <v>3000</v>
      </c>
      <c r="M721" s="53">
        <v>5</v>
      </c>
      <c r="N721" s="53">
        <v>15</v>
      </c>
      <c r="O721" s="53">
        <v>15</v>
      </c>
      <c r="P721" s="53">
        <v>35</v>
      </c>
      <c r="V721" s="53">
        <v>0</v>
      </c>
      <c r="W721" s="53">
        <v>35</v>
      </c>
      <c r="X721" s="53">
        <v>10</v>
      </c>
      <c r="Y721" s="53">
        <v>5</v>
      </c>
      <c r="Z721" s="53">
        <v>20</v>
      </c>
      <c r="AA721" s="53">
        <v>20</v>
      </c>
      <c r="AB721" s="53">
        <v>10</v>
      </c>
      <c r="AC721" s="54">
        <v>0</v>
      </c>
      <c r="AD721" s="54">
        <v>0</v>
      </c>
      <c r="AI721" s="54">
        <v>30</v>
      </c>
      <c r="AJ721" s="54">
        <v>30</v>
      </c>
      <c r="AK721" s="1">
        <v>10</v>
      </c>
      <c r="AL721" s="1">
        <v>10</v>
      </c>
      <c r="AM721" s="1">
        <v>10</v>
      </c>
      <c r="AN721" s="1">
        <v>10</v>
      </c>
      <c r="AO721" s="1">
        <v>0</v>
      </c>
      <c r="AU721" s="1">
        <v>30</v>
      </c>
      <c r="AV721" s="1">
        <v>30</v>
      </c>
      <c r="AW721" s="142" t="str">
        <f t="shared" si="22"/>
        <v/>
      </c>
      <c r="AX721" s="142" t="str">
        <f t="shared" si="23"/>
        <v/>
      </c>
    </row>
    <row r="722" spans="3:50">
      <c r="C722" s="1" t="s">
        <v>1315</v>
      </c>
      <c r="D722" s="1" t="s">
        <v>1324</v>
      </c>
      <c r="E722" s="1">
        <v>57</v>
      </c>
      <c r="F722" s="1">
        <v>1240</v>
      </c>
      <c r="G722" s="1">
        <v>1240</v>
      </c>
      <c r="H722" s="1">
        <v>10000</v>
      </c>
      <c r="I722" s="53">
        <v>12400</v>
      </c>
      <c r="J722" s="1">
        <v>100</v>
      </c>
      <c r="L722" s="53">
        <v>12400</v>
      </c>
      <c r="V722" s="53">
        <v>0</v>
      </c>
      <c r="W722" s="53">
        <v>0</v>
      </c>
      <c r="X722" s="53">
        <v>20</v>
      </c>
      <c r="Y722" s="53">
        <v>60</v>
      </c>
      <c r="Z722" s="53">
        <v>15</v>
      </c>
      <c r="AA722" s="53">
        <v>5</v>
      </c>
      <c r="AB722" s="53">
        <v>0</v>
      </c>
      <c r="AC722" s="54">
        <v>0</v>
      </c>
      <c r="AD722" s="54">
        <v>0</v>
      </c>
      <c r="AI722" s="54">
        <v>0</v>
      </c>
      <c r="AJ722" s="54">
        <v>20</v>
      </c>
      <c r="AK722" s="1">
        <v>60</v>
      </c>
      <c r="AL722" s="1">
        <v>15</v>
      </c>
      <c r="AM722" s="1">
        <v>5</v>
      </c>
      <c r="AN722" s="1">
        <v>0</v>
      </c>
      <c r="AO722" s="1">
        <v>0</v>
      </c>
      <c r="AV722" s="1">
        <v>20</v>
      </c>
      <c r="AW722" s="142" t="str">
        <f t="shared" si="22"/>
        <v/>
      </c>
      <c r="AX722" s="142" t="str">
        <f t="shared" si="23"/>
        <v/>
      </c>
    </row>
    <row r="723" spans="3:50">
      <c r="C723" s="1" t="s">
        <v>1315</v>
      </c>
      <c r="D723" s="1" t="s">
        <v>1325</v>
      </c>
      <c r="E723" s="1">
        <v>71</v>
      </c>
      <c r="F723" s="1">
        <v>1655.51</v>
      </c>
      <c r="G723" s="1">
        <v>1600</v>
      </c>
      <c r="H723" s="1">
        <v>7000</v>
      </c>
      <c r="I723" s="53">
        <v>11200</v>
      </c>
      <c r="J723" s="1">
        <v>100</v>
      </c>
      <c r="L723" s="53">
        <v>1120</v>
      </c>
      <c r="V723" s="53">
        <v>0</v>
      </c>
      <c r="W723" s="53">
        <v>0</v>
      </c>
      <c r="X723" s="53">
        <v>60</v>
      </c>
      <c r="Y723" s="53">
        <v>20</v>
      </c>
      <c r="Z723" s="53">
        <v>10</v>
      </c>
      <c r="AA723" s="53">
        <v>10</v>
      </c>
      <c r="AB723" s="53">
        <v>0</v>
      </c>
      <c r="AC723" s="54">
        <v>0</v>
      </c>
      <c r="AD723" s="54">
        <v>0</v>
      </c>
      <c r="AI723" s="54">
        <v>0</v>
      </c>
      <c r="AJ723" s="54">
        <v>60</v>
      </c>
      <c r="AK723" s="1">
        <v>20</v>
      </c>
      <c r="AL723" s="1">
        <v>10</v>
      </c>
      <c r="AM723" s="1">
        <v>10</v>
      </c>
      <c r="AN723" s="1">
        <v>0</v>
      </c>
      <c r="AO723" s="1">
        <v>0</v>
      </c>
      <c r="AV723" s="1">
        <v>60</v>
      </c>
      <c r="AW723" s="142" t="str">
        <f t="shared" si="22"/>
        <v/>
      </c>
      <c r="AX723" s="142" t="str">
        <f t="shared" si="23"/>
        <v/>
      </c>
    </row>
    <row r="724" spans="3:50">
      <c r="C724" s="1" t="s">
        <v>1326</v>
      </c>
      <c r="E724" s="1">
        <v>279</v>
      </c>
      <c r="F724" s="1">
        <v>279</v>
      </c>
      <c r="G724" s="1">
        <v>4563</v>
      </c>
      <c r="H724" s="1">
        <v>15000</v>
      </c>
      <c r="I724" s="53">
        <v>68445</v>
      </c>
      <c r="J724" s="1">
        <v>100</v>
      </c>
      <c r="K724" s="1">
        <v>0</v>
      </c>
      <c r="L724" s="53">
        <v>68445</v>
      </c>
      <c r="M724" s="53">
        <v>0</v>
      </c>
      <c r="N724" s="53">
        <v>0</v>
      </c>
      <c r="O724" s="53">
        <v>0</v>
      </c>
      <c r="P724" s="53">
        <v>0</v>
      </c>
      <c r="Q724" s="53" t="s">
        <v>1032</v>
      </c>
      <c r="R724" s="53" t="s">
        <v>1032</v>
      </c>
      <c r="S724" s="53" t="s">
        <v>1032</v>
      </c>
      <c r="T724" s="53" t="s">
        <v>1032</v>
      </c>
      <c r="U724" s="53" t="s">
        <v>1032</v>
      </c>
      <c r="V724" s="53">
        <v>0</v>
      </c>
      <c r="W724" s="53">
        <v>0</v>
      </c>
      <c r="X724" s="53">
        <v>0</v>
      </c>
      <c r="Y724" s="53">
        <v>60</v>
      </c>
      <c r="Z724" s="53">
        <v>30</v>
      </c>
      <c r="AA724" s="53">
        <v>10</v>
      </c>
      <c r="AB724" s="53">
        <v>0</v>
      </c>
      <c r="AC724" s="54">
        <v>0</v>
      </c>
      <c r="AD724" s="54">
        <v>0</v>
      </c>
      <c r="AE724" s="54" t="s">
        <v>1032</v>
      </c>
      <c r="AF724" s="54" t="s">
        <v>1032</v>
      </c>
      <c r="AG724" s="54" t="s">
        <v>1032</v>
      </c>
      <c r="AH724" s="54" t="s">
        <v>1032</v>
      </c>
      <c r="AI724" s="54">
        <v>0</v>
      </c>
      <c r="AJ724" s="54">
        <v>0</v>
      </c>
      <c r="AK724" s="1">
        <v>60</v>
      </c>
      <c r="AL724" s="1">
        <v>30</v>
      </c>
      <c r="AM724" s="1">
        <v>10</v>
      </c>
      <c r="AN724" s="1">
        <v>0</v>
      </c>
      <c r="AO724" s="1">
        <v>0</v>
      </c>
      <c r="AP724" s="1" t="s">
        <v>1032</v>
      </c>
      <c r="AQ724" s="1" t="s">
        <v>1032</v>
      </c>
      <c r="AR724" s="1" t="s">
        <v>1032</v>
      </c>
      <c r="AS724" s="1" t="s">
        <v>1032</v>
      </c>
      <c r="AT724" s="1" t="s">
        <v>1032</v>
      </c>
      <c r="AU724" s="1">
        <v>0</v>
      </c>
      <c r="AV724" s="1">
        <v>0</v>
      </c>
      <c r="AW724" s="142" t="str">
        <f>IF(SUM($E724:$AV724)&lt;&gt;0,IFERROR(IFERROR(INDEX(pname,MATCH($B724,pid_fao,0),1),INDEX(pname,MATCH($B724,pid_th,0),1)),""),"")</f>
        <v/>
      </c>
      <c r="AX724" s="142" t="str">
        <f t="shared" si="23"/>
        <v/>
      </c>
    </row>
    <row r="725" spans="3:50">
      <c r="C725" s="1" t="s">
        <v>1327</v>
      </c>
      <c r="D725" s="1" t="s">
        <v>1328</v>
      </c>
      <c r="E725" s="1">
        <v>59</v>
      </c>
      <c r="F725" s="1">
        <v>59</v>
      </c>
      <c r="G725" s="1">
        <v>655</v>
      </c>
      <c r="H725" s="1">
        <v>15000</v>
      </c>
      <c r="I725" s="53">
        <v>9825</v>
      </c>
      <c r="J725" s="1">
        <v>100</v>
      </c>
      <c r="L725" s="53">
        <v>9825</v>
      </c>
      <c r="M725" s="53">
        <v>0</v>
      </c>
      <c r="N725" s="53">
        <v>0</v>
      </c>
      <c r="O725" s="53">
        <v>0</v>
      </c>
      <c r="P725" s="53">
        <v>0</v>
      </c>
      <c r="V725" s="53">
        <v>0</v>
      </c>
      <c r="W725" s="53">
        <v>0</v>
      </c>
      <c r="X725" s="53">
        <v>0</v>
      </c>
      <c r="Y725" s="53">
        <v>60</v>
      </c>
      <c r="Z725" s="53">
        <v>30</v>
      </c>
      <c r="AA725" s="53">
        <v>10</v>
      </c>
      <c r="AB725" s="53">
        <v>0</v>
      </c>
      <c r="AC725" s="54">
        <v>0</v>
      </c>
      <c r="AD725" s="54">
        <v>0</v>
      </c>
      <c r="AI725" s="54">
        <v>0</v>
      </c>
      <c r="AJ725" s="54">
        <v>0</v>
      </c>
      <c r="AK725" s="1">
        <v>60</v>
      </c>
      <c r="AL725" s="1">
        <v>30</v>
      </c>
      <c r="AM725" s="1">
        <v>10</v>
      </c>
      <c r="AN725" s="1">
        <v>0</v>
      </c>
      <c r="AO725" s="1">
        <v>0</v>
      </c>
      <c r="AU725" s="1">
        <v>0</v>
      </c>
      <c r="AV725" s="1">
        <v>0</v>
      </c>
      <c r="AW725" s="142" t="str">
        <f t="shared" si="22"/>
        <v/>
      </c>
      <c r="AX725" s="142" t="str">
        <f t="shared" si="23"/>
        <v/>
      </c>
    </row>
    <row r="726" spans="3:50">
      <c r="C726" s="1" t="s">
        <v>1327</v>
      </c>
      <c r="D726" s="1" t="s">
        <v>1329</v>
      </c>
      <c r="E726" s="1">
        <v>63</v>
      </c>
      <c r="F726" s="1">
        <v>63</v>
      </c>
      <c r="G726" s="1">
        <v>1183</v>
      </c>
      <c r="H726" s="1">
        <v>15000</v>
      </c>
      <c r="I726" s="53">
        <v>17745</v>
      </c>
      <c r="J726" s="1">
        <v>100</v>
      </c>
      <c r="L726" s="53">
        <v>17745</v>
      </c>
      <c r="M726" s="53">
        <v>0</v>
      </c>
      <c r="N726" s="53">
        <v>0</v>
      </c>
      <c r="O726" s="53">
        <v>0</v>
      </c>
      <c r="P726" s="53">
        <v>0</v>
      </c>
      <c r="V726" s="53">
        <v>0</v>
      </c>
      <c r="W726" s="53">
        <v>0</v>
      </c>
      <c r="X726" s="53">
        <v>0</v>
      </c>
      <c r="Y726" s="53">
        <v>60</v>
      </c>
      <c r="Z726" s="53">
        <v>30</v>
      </c>
      <c r="AA726" s="53">
        <v>10</v>
      </c>
      <c r="AB726" s="53">
        <v>0</v>
      </c>
      <c r="AC726" s="54">
        <v>0</v>
      </c>
      <c r="AD726" s="54">
        <v>0</v>
      </c>
      <c r="AI726" s="54">
        <v>0</v>
      </c>
      <c r="AJ726" s="54">
        <v>0</v>
      </c>
      <c r="AK726" s="1">
        <v>60</v>
      </c>
      <c r="AL726" s="1">
        <v>30</v>
      </c>
      <c r="AM726" s="1">
        <v>10</v>
      </c>
      <c r="AN726" s="1">
        <v>0</v>
      </c>
      <c r="AO726" s="1">
        <v>0</v>
      </c>
      <c r="AU726" s="1">
        <v>0</v>
      </c>
      <c r="AV726" s="1">
        <v>0</v>
      </c>
      <c r="AW726" s="142" t="str">
        <f t="shared" si="22"/>
        <v/>
      </c>
      <c r="AX726" s="142" t="str">
        <f t="shared" si="23"/>
        <v/>
      </c>
    </row>
    <row r="727" spans="3:50">
      <c r="C727" s="1" t="s">
        <v>1327</v>
      </c>
      <c r="D727" s="1" t="s">
        <v>1330</v>
      </c>
      <c r="E727" s="1">
        <v>30</v>
      </c>
      <c r="F727" s="1">
        <v>30</v>
      </c>
      <c r="G727" s="1">
        <v>407</v>
      </c>
      <c r="H727" s="1">
        <v>15000</v>
      </c>
      <c r="I727" s="53">
        <v>6105</v>
      </c>
      <c r="J727" s="1">
        <v>100</v>
      </c>
      <c r="L727" s="53">
        <v>6105</v>
      </c>
      <c r="M727" s="53">
        <v>0</v>
      </c>
      <c r="N727" s="53">
        <v>0</v>
      </c>
      <c r="O727" s="53">
        <v>0</v>
      </c>
      <c r="P727" s="53">
        <v>0</v>
      </c>
      <c r="V727" s="53">
        <v>0</v>
      </c>
      <c r="W727" s="53">
        <v>0</v>
      </c>
      <c r="X727" s="53">
        <v>0</v>
      </c>
      <c r="Y727" s="53">
        <v>60</v>
      </c>
      <c r="Z727" s="53">
        <v>30</v>
      </c>
      <c r="AA727" s="53">
        <v>10</v>
      </c>
      <c r="AB727" s="53">
        <v>0</v>
      </c>
      <c r="AC727" s="54">
        <v>0</v>
      </c>
      <c r="AD727" s="54">
        <v>0</v>
      </c>
      <c r="AI727" s="54">
        <v>0</v>
      </c>
      <c r="AJ727" s="54">
        <v>0</v>
      </c>
      <c r="AK727" s="1">
        <v>60</v>
      </c>
      <c r="AL727" s="1">
        <v>30</v>
      </c>
      <c r="AM727" s="1">
        <v>10</v>
      </c>
      <c r="AN727" s="1">
        <v>0</v>
      </c>
      <c r="AO727" s="1">
        <v>0</v>
      </c>
      <c r="AU727" s="1">
        <v>0</v>
      </c>
      <c r="AV727" s="1">
        <v>0</v>
      </c>
      <c r="AW727" s="142" t="str">
        <f t="shared" si="22"/>
        <v/>
      </c>
      <c r="AX727" s="142" t="str">
        <f t="shared" si="23"/>
        <v/>
      </c>
    </row>
    <row r="728" spans="3:50">
      <c r="C728" s="1" t="s">
        <v>1327</v>
      </c>
      <c r="D728" s="1" t="s">
        <v>1331</v>
      </c>
      <c r="E728" s="1">
        <v>47</v>
      </c>
      <c r="F728" s="1">
        <v>47</v>
      </c>
      <c r="G728" s="1">
        <v>826</v>
      </c>
      <c r="H728" s="1">
        <v>15000</v>
      </c>
      <c r="I728" s="53">
        <v>12390</v>
      </c>
      <c r="J728" s="1">
        <v>100</v>
      </c>
      <c r="L728" s="53">
        <v>12390</v>
      </c>
      <c r="M728" s="53">
        <v>0</v>
      </c>
      <c r="N728" s="53">
        <v>0</v>
      </c>
      <c r="O728" s="53">
        <v>0</v>
      </c>
      <c r="P728" s="53">
        <v>0</v>
      </c>
      <c r="V728" s="53">
        <v>0</v>
      </c>
      <c r="W728" s="53">
        <v>0</v>
      </c>
      <c r="X728" s="53">
        <v>0</v>
      </c>
      <c r="Y728" s="53">
        <v>60</v>
      </c>
      <c r="Z728" s="53">
        <v>30</v>
      </c>
      <c r="AA728" s="53">
        <v>10</v>
      </c>
      <c r="AB728" s="53">
        <v>0</v>
      </c>
      <c r="AC728" s="54">
        <v>0</v>
      </c>
      <c r="AD728" s="54">
        <v>0</v>
      </c>
      <c r="AI728" s="54">
        <v>0</v>
      </c>
      <c r="AJ728" s="54">
        <v>0</v>
      </c>
      <c r="AK728" s="1">
        <v>60</v>
      </c>
      <c r="AL728" s="1">
        <v>30</v>
      </c>
      <c r="AM728" s="1">
        <v>10</v>
      </c>
      <c r="AN728" s="1">
        <v>0</v>
      </c>
      <c r="AO728" s="1">
        <v>0</v>
      </c>
      <c r="AU728" s="1">
        <v>0</v>
      </c>
      <c r="AV728" s="1">
        <v>0</v>
      </c>
      <c r="AW728" s="142" t="str">
        <f t="shared" si="22"/>
        <v/>
      </c>
      <c r="AX728" s="142" t="str">
        <f t="shared" si="23"/>
        <v/>
      </c>
    </row>
    <row r="729" spans="3:50">
      <c r="C729" s="1" t="s">
        <v>1327</v>
      </c>
      <c r="D729" s="1" t="s">
        <v>1332</v>
      </c>
      <c r="E729" s="1">
        <v>50</v>
      </c>
      <c r="F729" s="1">
        <v>50</v>
      </c>
      <c r="G729" s="1">
        <v>1085</v>
      </c>
      <c r="H729" s="1">
        <v>15000</v>
      </c>
      <c r="I729" s="53">
        <v>16275</v>
      </c>
      <c r="J729" s="1">
        <v>100</v>
      </c>
      <c r="L729" s="53">
        <v>16275</v>
      </c>
      <c r="M729" s="53">
        <v>0</v>
      </c>
      <c r="N729" s="53">
        <v>0</v>
      </c>
      <c r="O729" s="53">
        <v>0</v>
      </c>
      <c r="P729" s="53">
        <v>0</v>
      </c>
      <c r="V729" s="53">
        <v>0</v>
      </c>
      <c r="W729" s="53">
        <v>0</v>
      </c>
      <c r="X729" s="53">
        <v>0</v>
      </c>
      <c r="Y729" s="53">
        <v>60</v>
      </c>
      <c r="Z729" s="53">
        <v>30</v>
      </c>
      <c r="AA729" s="53">
        <v>10</v>
      </c>
      <c r="AB729" s="53">
        <v>0</v>
      </c>
      <c r="AC729" s="54">
        <v>0</v>
      </c>
      <c r="AD729" s="54">
        <v>0</v>
      </c>
      <c r="AI729" s="54">
        <v>0</v>
      </c>
      <c r="AJ729" s="54">
        <v>0</v>
      </c>
      <c r="AK729" s="1">
        <v>60</v>
      </c>
      <c r="AL729" s="1">
        <v>30</v>
      </c>
      <c r="AM729" s="1">
        <v>10</v>
      </c>
      <c r="AN729" s="1">
        <v>0</v>
      </c>
      <c r="AO729" s="1">
        <v>0</v>
      </c>
      <c r="AU729" s="1">
        <v>0</v>
      </c>
      <c r="AV729" s="1">
        <v>0</v>
      </c>
      <c r="AW729" s="142" t="str">
        <f t="shared" si="22"/>
        <v/>
      </c>
      <c r="AX729" s="142" t="str">
        <f t="shared" si="23"/>
        <v/>
      </c>
    </row>
    <row r="730" spans="3:50">
      <c r="C730" s="1" t="s">
        <v>1327</v>
      </c>
      <c r="D730" s="1" t="s">
        <v>1327</v>
      </c>
      <c r="E730" s="1">
        <v>30</v>
      </c>
      <c r="F730" s="1">
        <v>30</v>
      </c>
      <c r="G730" s="1">
        <v>407</v>
      </c>
      <c r="H730" s="1">
        <v>15000</v>
      </c>
      <c r="I730" s="53">
        <v>6105</v>
      </c>
      <c r="J730" s="1">
        <v>100</v>
      </c>
      <c r="L730" s="53">
        <v>6105</v>
      </c>
      <c r="M730" s="53">
        <v>0</v>
      </c>
      <c r="N730" s="53">
        <v>0</v>
      </c>
      <c r="O730" s="53">
        <v>0</v>
      </c>
      <c r="P730" s="53">
        <v>0</v>
      </c>
      <c r="V730" s="53">
        <v>0</v>
      </c>
      <c r="W730" s="53">
        <v>0</v>
      </c>
      <c r="X730" s="53">
        <v>0</v>
      </c>
      <c r="Y730" s="53">
        <v>60</v>
      </c>
      <c r="Z730" s="53">
        <v>30</v>
      </c>
      <c r="AA730" s="53">
        <v>10</v>
      </c>
      <c r="AB730" s="53">
        <v>0</v>
      </c>
      <c r="AC730" s="54">
        <v>0</v>
      </c>
      <c r="AD730" s="54">
        <v>0</v>
      </c>
      <c r="AI730" s="54">
        <v>0</v>
      </c>
      <c r="AJ730" s="54">
        <v>0</v>
      </c>
      <c r="AK730" s="1">
        <v>60</v>
      </c>
      <c r="AL730" s="1">
        <v>30</v>
      </c>
      <c r="AM730" s="1">
        <v>10</v>
      </c>
      <c r="AN730" s="1">
        <v>0</v>
      </c>
      <c r="AO730" s="1">
        <v>0</v>
      </c>
      <c r="AU730" s="1">
        <v>0</v>
      </c>
      <c r="AV730" s="1">
        <v>0</v>
      </c>
      <c r="AW730" s="142" t="str">
        <f t="shared" si="22"/>
        <v/>
      </c>
      <c r="AX730" s="142" t="str">
        <f t="shared" si="23"/>
        <v/>
      </c>
    </row>
    <row r="731" spans="3:50">
      <c r="C731" s="1" t="s">
        <v>1333</v>
      </c>
      <c r="E731" s="1">
        <v>837</v>
      </c>
      <c r="F731" s="1">
        <v>12919.88</v>
      </c>
      <c r="G731" s="1">
        <v>12919.88</v>
      </c>
      <c r="H731" s="1">
        <v>10000</v>
      </c>
      <c r="I731" s="53">
        <v>129199</v>
      </c>
      <c r="J731" s="1">
        <v>100</v>
      </c>
      <c r="K731" s="1">
        <v>0</v>
      </c>
      <c r="L731" s="53">
        <v>129199</v>
      </c>
      <c r="M731" s="53" t="s">
        <v>1032</v>
      </c>
      <c r="N731" s="53" t="s">
        <v>1032</v>
      </c>
      <c r="O731" s="53" t="s">
        <v>1032</v>
      </c>
      <c r="P731" s="53" t="s">
        <v>1032</v>
      </c>
      <c r="Q731" s="53" t="s">
        <v>1032</v>
      </c>
      <c r="R731" s="53" t="s">
        <v>1032</v>
      </c>
      <c r="S731" s="53" t="s">
        <v>1032</v>
      </c>
      <c r="T731" s="53" t="s">
        <v>1032</v>
      </c>
      <c r="U731" s="53" t="s">
        <v>1032</v>
      </c>
      <c r="V731" s="53" t="s">
        <v>1032</v>
      </c>
      <c r="W731" s="53" t="s">
        <v>1032</v>
      </c>
      <c r="X731" s="53" t="s">
        <v>1032</v>
      </c>
      <c r="Y731" s="53" t="s">
        <v>1032</v>
      </c>
      <c r="Z731" s="53" t="s">
        <v>1032</v>
      </c>
      <c r="AA731" s="53" t="s">
        <v>1032</v>
      </c>
      <c r="AB731" s="53" t="s">
        <v>1032</v>
      </c>
      <c r="AC731" s="54" t="s">
        <v>1032</v>
      </c>
      <c r="AD731" s="54" t="s">
        <v>1032</v>
      </c>
      <c r="AE731" s="54" t="s">
        <v>1032</v>
      </c>
      <c r="AF731" s="54" t="s">
        <v>1032</v>
      </c>
      <c r="AG731" s="54" t="s">
        <v>1032</v>
      </c>
      <c r="AH731" s="54" t="s">
        <v>1032</v>
      </c>
      <c r="AI731" s="54" t="s">
        <v>1032</v>
      </c>
      <c r="AJ731" s="54" t="s">
        <v>1032</v>
      </c>
      <c r="AK731" s="1" t="s">
        <v>1032</v>
      </c>
      <c r="AL731" s="1" t="s">
        <v>1032</v>
      </c>
      <c r="AM731" s="1" t="s">
        <v>1032</v>
      </c>
      <c r="AN731" s="1" t="s">
        <v>1032</v>
      </c>
      <c r="AO731" s="1" t="s">
        <v>1032</v>
      </c>
      <c r="AP731" s="1" t="s">
        <v>1032</v>
      </c>
      <c r="AQ731" s="1" t="s">
        <v>1032</v>
      </c>
      <c r="AR731" s="1" t="s">
        <v>1032</v>
      </c>
      <c r="AS731" s="1" t="s">
        <v>1032</v>
      </c>
      <c r="AT731" s="1" t="s">
        <v>1032</v>
      </c>
      <c r="AU731" s="1" t="s">
        <v>1032</v>
      </c>
      <c r="AV731" s="1" t="s">
        <v>1032</v>
      </c>
      <c r="AW731" s="142" t="str">
        <f t="shared" si="22"/>
        <v/>
      </c>
      <c r="AX731" s="142" t="str">
        <f t="shared" si="23"/>
        <v/>
      </c>
    </row>
    <row r="732" spans="3:50">
      <c r="C732" s="1" t="s">
        <v>1334</v>
      </c>
      <c r="D732" s="1" t="s">
        <v>1335</v>
      </c>
      <c r="E732" s="1">
        <v>120</v>
      </c>
      <c r="F732" s="1">
        <v>2153.35</v>
      </c>
      <c r="G732" s="1">
        <v>2153.35</v>
      </c>
      <c r="H732" s="1">
        <v>10000</v>
      </c>
      <c r="I732" s="53">
        <v>21534</v>
      </c>
      <c r="J732" s="1">
        <v>100</v>
      </c>
      <c r="L732" s="53">
        <v>21534</v>
      </c>
      <c r="AW732" s="142" t="str">
        <f t="shared" si="22"/>
        <v/>
      </c>
      <c r="AX732" s="142" t="str">
        <f t="shared" si="23"/>
        <v/>
      </c>
    </row>
    <row r="733" spans="3:50">
      <c r="C733" s="1" t="s">
        <v>1334</v>
      </c>
      <c r="D733" s="1" t="s">
        <v>1073</v>
      </c>
      <c r="E733" s="1">
        <v>114</v>
      </c>
      <c r="F733" s="1">
        <v>1485.27</v>
      </c>
      <c r="G733" s="1">
        <v>1485.27</v>
      </c>
      <c r="H733" s="1">
        <v>10000</v>
      </c>
      <c r="I733" s="53">
        <v>14853</v>
      </c>
      <c r="J733" s="1">
        <v>100</v>
      </c>
      <c r="L733" s="53">
        <v>14853</v>
      </c>
      <c r="AW733" s="142" t="str">
        <f t="shared" si="22"/>
        <v/>
      </c>
      <c r="AX733" s="142" t="str">
        <f t="shared" si="23"/>
        <v/>
      </c>
    </row>
    <row r="734" spans="3:50">
      <c r="C734" s="1" t="s">
        <v>1334</v>
      </c>
      <c r="D734" s="1" t="s">
        <v>1336</v>
      </c>
      <c r="E734" s="1">
        <v>47</v>
      </c>
      <c r="F734" s="1">
        <v>453.34</v>
      </c>
      <c r="G734" s="1">
        <v>453.34</v>
      </c>
      <c r="H734" s="1">
        <v>10000</v>
      </c>
      <c r="I734" s="53">
        <v>4533</v>
      </c>
      <c r="J734" s="1">
        <v>100</v>
      </c>
      <c r="L734" s="53">
        <v>4533</v>
      </c>
      <c r="AW734" s="142" t="str">
        <f t="shared" si="22"/>
        <v/>
      </c>
      <c r="AX734" s="142" t="str">
        <f t="shared" si="23"/>
        <v/>
      </c>
    </row>
    <row r="735" spans="3:50">
      <c r="C735" s="1" t="s">
        <v>1334</v>
      </c>
      <c r="D735" s="1" t="s">
        <v>1337</v>
      </c>
      <c r="E735" s="1">
        <v>258</v>
      </c>
      <c r="F735" s="1">
        <v>3252.68</v>
      </c>
      <c r="G735" s="1">
        <v>3252.68</v>
      </c>
      <c r="H735" s="1">
        <v>10000</v>
      </c>
      <c r="I735" s="53">
        <v>32527</v>
      </c>
      <c r="J735" s="1">
        <v>100</v>
      </c>
      <c r="L735" s="53">
        <v>32527</v>
      </c>
      <c r="AW735" s="142" t="str">
        <f t="shared" si="22"/>
        <v/>
      </c>
      <c r="AX735" s="142" t="str">
        <f t="shared" si="23"/>
        <v/>
      </c>
    </row>
    <row r="736" spans="3:50">
      <c r="C736" s="1" t="s">
        <v>1334</v>
      </c>
      <c r="D736" s="1" t="s">
        <v>1325</v>
      </c>
      <c r="E736" s="1">
        <v>91</v>
      </c>
      <c r="F736" s="1">
        <v>1304.93</v>
      </c>
      <c r="G736" s="1">
        <v>1304.93</v>
      </c>
      <c r="H736" s="1">
        <v>10000</v>
      </c>
      <c r="I736" s="53">
        <v>13049</v>
      </c>
      <c r="J736" s="1">
        <v>100</v>
      </c>
      <c r="L736" s="53">
        <v>13049</v>
      </c>
      <c r="AW736" s="142" t="str">
        <f t="shared" si="22"/>
        <v/>
      </c>
      <c r="AX736" s="142" t="str">
        <f t="shared" si="23"/>
        <v/>
      </c>
    </row>
    <row r="737" spans="1:50">
      <c r="C737" s="1" t="s">
        <v>1334</v>
      </c>
      <c r="D737" s="1" t="s">
        <v>1338</v>
      </c>
      <c r="E737" s="1">
        <v>124</v>
      </c>
      <c r="F737" s="1">
        <v>1984.17</v>
      </c>
      <c r="G737" s="1">
        <v>1984.17</v>
      </c>
      <c r="H737" s="1">
        <v>10000</v>
      </c>
      <c r="I737" s="53">
        <v>19842</v>
      </c>
      <c r="J737" s="1">
        <v>100</v>
      </c>
      <c r="L737" s="53">
        <v>19842</v>
      </c>
      <c r="AW737" s="142" t="str">
        <f t="shared" si="22"/>
        <v/>
      </c>
      <c r="AX737" s="142" t="str">
        <f t="shared" si="23"/>
        <v/>
      </c>
    </row>
    <row r="738" spans="1:50">
      <c r="C738" s="1" t="s">
        <v>1334</v>
      </c>
      <c r="D738" s="1" t="s">
        <v>1339</v>
      </c>
      <c r="E738" s="1">
        <v>12</v>
      </c>
      <c r="F738" s="1">
        <v>259</v>
      </c>
      <c r="G738" s="1">
        <v>259</v>
      </c>
      <c r="H738" s="1">
        <v>10000</v>
      </c>
      <c r="I738" s="53">
        <v>2590</v>
      </c>
      <c r="J738" s="1">
        <v>100</v>
      </c>
      <c r="L738" s="53">
        <v>2590</v>
      </c>
      <c r="AW738" s="142" t="str">
        <f t="shared" si="22"/>
        <v/>
      </c>
      <c r="AX738" s="142" t="str">
        <f t="shared" si="23"/>
        <v/>
      </c>
    </row>
    <row r="739" spans="1:50">
      <c r="C739" s="1" t="s">
        <v>1334</v>
      </c>
      <c r="D739" s="1" t="s">
        <v>1340</v>
      </c>
      <c r="E739" s="1">
        <v>62</v>
      </c>
      <c r="F739" s="1">
        <v>930.64</v>
      </c>
      <c r="G739" s="1">
        <v>930.64</v>
      </c>
      <c r="H739" s="1">
        <v>10000</v>
      </c>
      <c r="I739" s="53">
        <v>9306</v>
      </c>
      <c r="J739" s="1">
        <v>100</v>
      </c>
      <c r="L739" s="53">
        <v>9306</v>
      </c>
      <c r="AW739" s="142" t="str">
        <f t="shared" si="22"/>
        <v/>
      </c>
      <c r="AX739" s="142" t="str">
        <f t="shared" si="23"/>
        <v/>
      </c>
    </row>
    <row r="740" spans="1:50">
      <c r="C740" s="1" t="s">
        <v>1334</v>
      </c>
      <c r="D740" s="1" t="s">
        <v>1341</v>
      </c>
      <c r="E740" s="1">
        <v>9</v>
      </c>
      <c r="F740" s="1">
        <v>1096.5</v>
      </c>
      <c r="G740" s="1">
        <v>1096.5</v>
      </c>
      <c r="H740" s="1">
        <v>10000</v>
      </c>
      <c r="I740" s="53">
        <v>10965</v>
      </c>
      <c r="J740" s="1">
        <v>100</v>
      </c>
      <c r="L740" s="53">
        <v>10965</v>
      </c>
      <c r="AW740" s="142" t="str">
        <f t="shared" si="22"/>
        <v/>
      </c>
      <c r="AX740" s="142" t="str">
        <f t="shared" si="23"/>
        <v/>
      </c>
    </row>
    <row r="741" spans="1:50">
      <c r="C741" s="1" t="s">
        <v>1342</v>
      </c>
      <c r="E741" s="1">
        <v>1449</v>
      </c>
      <c r="F741" s="1">
        <v>22248</v>
      </c>
      <c r="G741" s="1">
        <v>22248</v>
      </c>
      <c r="H741" s="1">
        <v>14367</v>
      </c>
      <c r="I741" s="53">
        <v>319628</v>
      </c>
      <c r="J741" s="1">
        <v>100</v>
      </c>
      <c r="K741" s="1">
        <v>0</v>
      </c>
      <c r="L741" s="53">
        <v>323360</v>
      </c>
      <c r="M741" s="53">
        <v>0</v>
      </c>
      <c r="N741" s="53">
        <v>0</v>
      </c>
      <c r="O741" s="53">
        <v>0</v>
      </c>
      <c r="P741" s="53">
        <v>0</v>
      </c>
      <c r="Q741" s="53" t="s">
        <v>1032</v>
      </c>
      <c r="R741" s="53" t="s">
        <v>1032</v>
      </c>
      <c r="S741" s="53" t="s">
        <v>1032</v>
      </c>
      <c r="T741" s="53" t="s">
        <v>1032</v>
      </c>
      <c r="U741" s="53" t="s">
        <v>1032</v>
      </c>
      <c r="V741" s="53">
        <v>0</v>
      </c>
      <c r="W741" s="53">
        <v>0</v>
      </c>
      <c r="X741" s="53">
        <v>19</v>
      </c>
      <c r="Y741" s="53">
        <v>26</v>
      </c>
      <c r="Z741" s="53">
        <v>24</v>
      </c>
      <c r="AA741" s="53">
        <v>19.5</v>
      </c>
      <c r="AB741" s="53">
        <v>11.5</v>
      </c>
      <c r="AC741" s="54">
        <v>0</v>
      </c>
      <c r="AD741" s="54">
        <v>0</v>
      </c>
      <c r="AE741" s="54" t="s">
        <v>1032</v>
      </c>
      <c r="AF741" s="54" t="s">
        <v>1032</v>
      </c>
      <c r="AG741" s="54" t="s">
        <v>1032</v>
      </c>
      <c r="AH741" s="54" t="s">
        <v>1032</v>
      </c>
      <c r="AI741" s="54">
        <v>0</v>
      </c>
      <c r="AJ741" s="54">
        <v>19</v>
      </c>
      <c r="AK741" s="1">
        <v>26</v>
      </c>
      <c r="AL741" s="1">
        <v>24</v>
      </c>
      <c r="AM741" s="1">
        <v>19.5</v>
      </c>
      <c r="AN741" s="1">
        <v>11.5</v>
      </c>
      <c r="AO741" s="1">
        <v>0</v>
      </c>
      <c r="AP741" s="1" t="s">
        <v>1032</v>
      </c>
      <c r="AQ741" s="1" t="s">
        <v>1032</v>
      </c>
      <c r="AR741" s="1" t="s">
        <v>1032</v>
      </c>
      <c r="AS741" s="1" t="s">
        <v>1032</v>
      </c>
      <c r="AT741" s="1" t="s">
        <v>1032</v>
      </c>
      <c r="AU741" s="1">
        <v>0</v>
      </c>
      <c r="AV741" s="1">
        <v>0</v>
      </c>
      <c r="AW741" s="142" t="str">
        <f t="shared" si="22"/>
        <v/>
      </c>
      <c r="AX741" s="142" t="str">
        <f t="shared" si="23"/>
        <v/>
      </c>
    </row>
    <row r="742" spans="1:50">
      <c r="C742" s="1" t="s">
        <v>1343</v>
      </c>
      <c r="D742" s="1" t="s">
        <v>1344</v>
      </c>
      <c r="E742" s="1">
        <v>40</v>
      </c>
      <c r="F742" s="1">
        <v>520</v>
      </c>
      <c r="G742" s="1">
        <v>520</v>
      </c>
      <c r="H742" s="1">
        <v>15000</v>
      </c>
      <c r="I742" s="53">
        <v>7800</v>
      </c>
      <c r="J742" s="1">
        <v>100</v>
      </c>
      <c r="L742" s="53">
        <v>7800</v>
      </c>
      <c r="M742" s="53">
        <v>0</v>
      </c>
      <c r="N742" s="53">
        <v>0</v>
      </c>
      <c r="O742" s="53">
        <v>0</v>
      </c>
      <c r="P742" s="53">
        <v>0</v>
      </c>
      <c r="V742" s="53">
        <v>0</v>
      </c>
      <c r="W742" s="53">
        <v>0</v>
      </c>
      <c r="X742" s="53">
        <v>10</v>
      </c>
      <c r="Y742" s="53">
        <v>30</v>
      </c>
      <c r="Z742" s="53">
        <v>30</v>
      </c>
      <c r="AA742" s="53">
        <v>20</v>
      </c>
      <c r="AB742" s="53">
        <v>10</v>
      </c>
      <c r="AC742" s="54">
        <v>0</v>
      </c>
      <c r="AD742" s="54">
        <v>0</v>
      </c>
      <c r="AI742" s="54">
        <v>0</v>
      </c>
      <c r="AJ742" s="54">
        <v>10</v>
      </c>
      <c r="AK742" s="1">
        <v>30</v>
      </c>
      <c r="AL742" s="1">
        <v>30</v>
      </c>
      <c r="AM742" s="1">
        <v>20</v>
      </c>
      <c r="AN742" s="1">
        <v>10</v>
      </c>
      <c r="AO742" s="1">
        <v>0</v>
      </c>
      <c r="AU742" s="1">
        <v>0</v>
      </c>
      <c r="AV742" s="1">
        <v>0</v>
      </c>
      <c r="AW742" s="142" t="str">
        <f t="shared" si="22"/>
        <v/>
      </c>
      <c r="AX742" s="142" t="str">
        <f t="shared" si="23"/>
        <v/>
      </c>
    </row>
    <row r="743" spans="1:50">
      <c r="C743" s="1" t="s">
        <v>1343</v>
      </c>
      <c r="D743" s="1" t="s">
        <v>1207</v>
      </c>
      <c r="E743" s="1">
        <v>102</v>
      </c>
      <c r="F743" s="1">
        <v>1294</v>
      </c>
      <c r="G743" s="1">
        <v>1294</v>
      </c>
      <c r="H743" s="1">
        <v>15000</v>
      </c>
      <c r="I743" s="53">
        <v>19410</v>
      </c>
      <c r="J743" s="1">
        <v>100</v>
      </c>
      <c r="L743" s="53">
        <v>19500</v>
      </c>
      <c r="M743" s="53">
        <v>0</v>
      </c>
      <c r="N743" s="53">
        <v>0</v>
      </c>
      <c r="O743" s="53">
        <v>0</v>
      </c>
      <c r="P743" s="53">
        <v>0</v>
      </c>
      <c r="V743" s="53">
        <v>0</v>
      </c>
      <c r="W743" s="53">
        <v>0</v>
      </c>
      <c r="X743" s="53">
        <v>10</v>
      </c>
      <c r="Y743" s="53">
        <v>30</v>
      </c>
      <c r="Z743" s="53">
        <v>30</v>
      </c>
      <c r="AA743" s="53">
        <v>20</v>
      </c>
      <c r="AB743" s="53">
        <v>10</v>
      </c>
      <c r="AC743" s="54">
        <v>0</v>
      </c>
      <c r="AD743" s="54">
        <v>0</v>
      </c>
      <c r="AI743" s="54">
        <v>0</v>
      </c>
      <c r="AJ743" s="54">
        <v>10</v>
      </c>
      <c r="AK743" s="1">
        <v>30</v>
      </c>
      <c r="AL743" s="1">
        <v>30</v>
      </c>
      <c r="AM743" s="1">
        <v>20</v>
      </c>
      <c r="AN743" s="1">
        <v>10</v>
      </c>
      <c r="AO743" s="1">
        <v>0</v>
      </c>
      <c r="AU743" s="1">
        <v>0</v>
      </c>
      <c r="AV743" s="1">
        <v>0</v>
      </c>
      <c r="AW743" s="142" t="str">
        <f t="shared" si="22"/>
        <v/>
      </c>
      <c r="AX743" s="142" t="str">
        <f t="shared" si="23"/>
        <v/>
      </c>
    </row>
    <row r="744" spans="1:50">
      <c r="C744" s="1" t="s">
        <v>1343</v>
      </c>
      <c r="D744" s="1" t="s">
        <v>1345</v>
      </c>
      <c r="E744" s="1">
        <v>89</v>
      </c>
      <c r="F744" s="1">
        <v>1044</v>
      </c>
      <c r="G744" s="1">
        <v>1044</v>
      </c>
      <c r="H744" s="1">
        <v>15000</v>
      </c>
      <c r="I744" s="53">
        <v>15660</v>
      </c>
      <c r="J744" s="1">
        <v>100</v>
      </c>
      <c r="L744" s="53">
        <v>15660</v>
      </c>
      <c r="M744" s="53">
        <v>0</v>
      </c>
      <c r="N744" s="53">
        <v>0</v>
      </c>
      <c r="O744" s="53">
        <v>0</v>
      </c>
      <c r="P744" s="53">
        <v>0</v>
      </c>
      <c r="V744" s="53">
        <v>0</v>
      </c>
      <c r="W744" s="53">
        <v>0</v>
      </c>
      <c r="X744" s="53">
        <v>30</v>
      </c>
      <c r="Y744" s="53">
        <v>30</v>
      </c>
      <c r="Z744" s="53">
        <v>30</v>
      </c>
      <c r="AA744" s="53">
        <v>5</v>
      </c>
      <c r="AB744" s="53">
        <v>5</v>
      </c>
      <c r="AC744" s="54">
        <v>0</v>
      </c>
      <c r="AD744" s="54">
        <v>0</v>
      </c>
      <c r="AI744" s="54">
        <v>0</v>
      </c>
      <c r="AJ744" s="54">
        <v>30</v>
      </c>
      <c r="AK744" s="1">
        <v>30</v>
      </c>
      <c r="AL744" s="1">
        <v>30</v>
      </c>
      <c r="AM744" s="1">
        <v>5</v>
      </c>
      <c r="AN744" s="1">
        <v>5</v>
      </c>
      <c r="AO744" s="1">
        <v>0</v>
      </c>
      <c r="AU744" s="1">
        <v>0</v>
      </c>
      <c r="AV744" s="1">
        <v>0</v>
      </c>
      <c r="AW744" s="142" t="str">
        <f t="shared" si="22"/>
        <v/>
      </c>
      <c r="AX744" s="142" t="str">
        <f t="shared" si="23"/>
        <v/>
      </c>
    </row>
    <row r="745" spans="1:50">
      <c r="C745" s="1" t="s">
        <v>1343</v>
      </c>
      <c r="D745" s="1" t="s">
        <v>1346</v>
      </c>
      <c r="E745" s="1">
        <v>112</v>
      </c>
      <c r="F745" s="1">
        <v>1681</v>
      </c>
      <c r="G745" s="1">
        <v>1681</v>
      </c>
      <c r="H745" s="1">
        <v>15000</v>
      </c>
      <c r="I745" s="53">
        <v>25215</v>
      </c>
      <c r="J745" s="1">
        <v>100</v>
      </c>
      <c r="L745" s="53">
        <v>25000</v>
      </c>
      <c r="M745" s="53">
        <v>0</v>
      </c>
      <c r="N745" s="53">
        <v>0</v>
      </c>
      <c r="O745" s="53">
        <v>0</v>
      </c>
      <c r="P745" s="53">
        <v>0</v>
      </c>
      <c r="V745" s="53">
        <v>0</v>
      </c>
      <c r="W745" s="53">
        <v>0</v>
      </c>
      <c r="X745" s="53">
        <v>20</v>
      </c>
      <c r="Y745" s="53">
        <v>20</v>
      </c>
      <c r="Z745" s="53">
        <v>30</v>
      </c>
      <c r="AA745" s="53">
        <v>30</v>
      </c>
      <c r="AB745" s="53">
        <v>0</v>
      </c>
      <c r="AC745" s="54">
        <v>0</v>
      </c>
      <c r="AD745" s="54">
        <v>0</v>
      </c>
      <c r="AI745" s="54">
        <v>0</v>
      </c>
      <c r="AJ745" s="54">
        <v>20</v>
      </c>
      <c r="AK745" s="1">
        <v>20</v>
      </c>
      <c r="AL745" s="1">
        <v>30</v>
      </c>
      <c r="AM745" s="1">
        <v>30</v>
      </c>
      <c r="AN745" s="1">
        <v>0</v>
      </c>
      <c r="AO745" s="1">
        <v>0</v>
      </c>
      <c r="AU745" s="1">
        <v>0</v>
      </c>
      <c r="AV745" s="1">
        <v>0</v>
      </c>
      <c r="AW745" s="142" t="str">
        <f t="shared" si="22"/>
        <v/>
      </c>
      <c r="AX745" s="142" t="str">
        <f t="shared" si="23"/>
        <v/>
      </c>
    </row>
    <row r="746" spans="1:50">
      <c r="C746" s="1" t="s">
        <v>1343</v>
      </c>
      <c r="D746" s="1" t="s">
        <v>1347</v>
      </c>
      <c r="E746" s="1">
        <v>276</v>
      </c>
      <c r="F746" s="1">
        <v>3565</v>
      </c>
      <c r="G746" s="1">
        <v>3565</v>
      </c>
      <c r="H746" s="1">
        <v>12000</v>
      </c>
      <c r="I746" s="53">
        <v>42780</v>
      </c>
      <c r="J746" s="1">
        <v>100</v>
      </c>
      <c r="L746" s="53">
        <v>45000</v>
      </c>
      <c r="M746" s="53">
        <v>0</v>
      </c>
      <c r="N746" s="53">
        <v>0</v>
      </c>
      <c r="O746" s="53">
        <v>0</v>
      </c>
      <c r="P746" s="53">
        <v>0</v>
      </c>
      <c r="V746" s="53">
        <v>0</v>
      </c>
      <c r="W746" s="53">
        <v>0</v>
      </c>
      <c r="X746" s="53">
        <v>20</v>
      </c>
      <c r="Y746" s="53">
        <v>20</v>
      </c>
      <c r="Z746" s="53">
        <v>20</v>
      </c>
      <c r="AA746" s="53">
        <v>20</v>
      </c>
      <c r="AB746" s="53">
        <v>20</v>
      </c>
      <c r="AC746" s="54">
        <v>0</v>
      </c>
      <c r="AD746" s="54">
        <v>0</v>
      </c>
      <c r="AI746" s="54">
        <v>0</v>
      </c>
      <c r="AJ746" s="54">
        <v>20</v>
      </c>
      <c r="AK746" s="1">
        <v>20</v>
      </c>
      <c r="AL746" s="1">
        <v>20</v>
      </c>
      <c r="AM746" s="1">
        <v>20</v>
      </c>
      <c r="AN746" s="1">
        <v>20</v>
      </c>
      <c r="AO746" s="1">
        <v>0</v>
      </c>
      <c r="AU746" s="1">
        <v>0</v>
      </c>
      <c r="AV746" s="1">
        <v>0</v>
      </c>
      <c r="AW746" s="142" t="str">
        <f t="shared" si="22"/>
        <v/>
      </c>
      <c r="AX746" s="142" t="str">
        <f t="shared" si="23"/>
        <v/>
      </c>
    </row>
    <row r="747" spans="1:50">
      <c r="C747" s="1" t="s">
        <v>1343</v>
      </c>
      <c r="D747" s="1" t="s">
        <v>1348</v>
      </c>
      <c r="E747" s="1">
        <v>190</v>
      </c>
      <c r="F747" s="1">
        <v>3397</v>
      </c>
      <c r="G747" s="1">
        <v>3397</v>
      </c>
      <c r="H747" s="1">
        <v>14000</v>
      </c>
      <c r="I747" s="53">
        <v>47558</v>
      </c>
      <c r="J747" s="1">
        <v>100</v>
      </c>
      <c r="L747" s="53">
        <v>48000</v>
      </c>
      <c r="M747" s="53">
        <v>0</v>
      </c>
      <c r="N747" s="53">
        <v>0</v>
      </c>
      <c r="O747" s="53">
        <v>0</v>
      </c>
      <c r="P747" s="53">
        <v>0</v>
      </c>
      <c r="V747" s="53">
        <v>0</v>
      </c>
      <c r="W747" s="53">
        <v>0</v>
      </c>
      <c r="X747" s="53">
        <v>20</v>
      </c>
      <c r="Y747" s="53">
        <v>20</v>
      </c>
      <c r="Z747" s="53">
        <v>20</v>
      </c>
      <c r="AA747" s="53">
        <v>20</v>
      </c>
      <c r="AB747" s="53">
        <v>20</v>
      </c>
      <c r="AC747" s="54">
        <v>0</v>
      </c>
      <c r="AD747" s="54">
        <v>0</v>
      </c>
      <c r="AI747" s="54">
        <v>0</v>
      </c>
      <c r="AJ747" s="54">
        <v>20</v>
      </c>
      <c r="AK747" s="1">
        <v>20</v>
      </c>
      <c r="AL747" s="1">
        <v>20</v>
      </c>
      <c r="AM747" s="1">
        <v>20</v>
      </c>
      <c r="AN747" s="1">
        <v>20</v>
      </c>
      <c r="AO747" s="1">
        <v>0</v>
      </c>
      <c r="AU747" s="1">
        <v>0</v>
      </c>
      <c r="AV747" s="1">
        <v>0</v>
      </c>
      <c r="AW747" s="142" t="str">
        <f t="shared" si="22"/>
        <v/>
      </c>
      <c r="AX747" s="142" t="str">
        <f t="shared" si="23"/>
        <v/>
      </c>
    </row>
    <row r="748" spans="1:50">
      <c r="C748" s="1" t="s">
        <v>1343</v>
      </c>
      <c r="D748" s="1" t="s">
        <v>1349</v>
      </c>
      <c r="E748" s="1">
        <v>186</v>
      </c>
      <c r="F748" s="1">
        <v>2310</v>
      </c>
      <c r="G748" s="1">
        <v>2310</v>
      </c>
      <c r="H748" s="1">
        <v>15000</v>
      </c>
      <c r="I748" s="53">
        <v>34650</v>
      </c>
      <c r="J748" s="1">
        <v>100</v>
      </c>
      <c r="L748" s="53">
        <v>35000</v>
      </c>
      <c r="M748" s="53">
        <v>0</v>
      </c>
      <c r="N748" s="53">
        <v>0</v>
      </c>
      <c r="O748" s="53">
        <v>0</v>
      </c>
      <c r="P748" s="53">
        <v>0</v>
      </c>
      <c r="V748" s="53">
        <v>0</v>
      </c>
      <c r="W748" s="53">
        <v>0</v>
      </c>
      <c r="X748" s="53">
        <v>20</v>
      </c>
      <c r="Y748" s="53">
        <v>20</v>
      </c>
      <c r="Z748" s="53">
        <v>20</v>
      </c>
      <c r="AA748" s="53">
        <v>20</v>
      </c>
      <c r="AB748" s="53">
        <v>20</v>
      </c>
      <c r="AC748" s="54">
        <v>0</v>
      </c>
      <c r="AD748" s="54">
        <v>0</v>
      </c>
      <c r="AI748" s="54">
        <v>0</v>
      </c>
      <c r="AJ748" s="54">
        <v>20</v>
      </c>
      <c r="AK748" s="1">
        <v>20</v>
      </c>
      <c r="AL748" s="1">
        <v>20</v>
      </c>
      <c r="AM748" s="1">
        <v>20</v>
      </c>
      <c r="AN748" s="1">
        <v>20</v>
      </c>
      <c r="AO748" s="1">
        <v>0</v>
      </c>
      <c r="AU748" s="1">
        <v>0</v>
      </c>
      <c r="AV748" s="1">
        <v>0</v>
      </c>
      <c r="AW748" s="142" t="str">
        <f t="shared" si="22"/>
        <v/>
      </c>
      <c r="AX748" s="142" t="str">
        <f t="shared" si="23"/>
        <v/>
      </c>
    </row>
    <row r="749" spans="1:50">
      <c r="C749" s="1" t="s">
        <v>1343</v>
      </c>
      <c r="D749" s="1" t="s">
        <v>1350</v>
      </c>
      <c r="E749" s="1">
        <v>85</v>
      </c>
      <c r="F749" s="1">
        <v>1160</v>
      </c>
      <c r="G749" s="1">
        <v>1160</v>
      </c>
      <c r="H749" s="1">
        <v>15000</v>
      </c>
      <c r="I749" s="53">
        <v>17400</v>
      </c>
      <c r="J749" s="1">
        <v>100</v>
      </c>
      <c r="L749" s="53">
        <v>17400</v>
      </c>
      <c r="M749" s="53">
        <v>0</v>
      </c>
      <c r="N749" s="53">
        <v>0</v>
      </c>
      <c r="O749" s="53">
        <v>0</v>
      </c>
      <c r="P749" s="53">
        <v>0</v>
      </c>
      <c r="V749" s="53">
        <v>0</v>
      </c>
      <c r="W749" s="53">
        <v>0</v>
      </c>
      <c r="X749" s="53">
        <v>20</v>
      </c>
      <c r="Y749" s="53">
        <v>30</v>
      </c>
      <c r="Z749" s="53">
        <v>20</v>
      </c>
      <c r="AA749" s="53">
        <v>20</v>
      </c>
      <c r="AB749" s="53">
        <v>10</v>
      </c>
      <c r="AC749" s="54">
        <v>0</v>
      </c>
      <c r="AD749" s="54">
        <v>0</v>
      </c>
      <c r="AI749" s="54">
        <v>0</v>
      </c>
      <c r="AJ749" s="54">
        <v>20</v>
      </c>
      <c r="AK749" s="1">
        <v>30</v>
      </c>
      <c r="AL749" s="1">
        <v>20</v>
      </c>
      <c r="AM749" s="1">
        <v>20</v>
      </c>
      <c r="AN749" s="1">
        <v>10</v>
      </c>
      <c r="AO749" s="1">
        <v>0</v>
      </c>
      <c r="AU749" s="1">
        <v>0</v>
      </c>
      <c r="AV749" s="1">
        <v>0</v>
      </c>
      <c r="AW749" s="142" t="str">
        <f t="shared" si="22"/>
        <v/>
      </c>
      <c r="AX749" s="142" t="str">
        <f t="shared" si="23"/>
        <v/>
      </c>
    </row>
    <row r="750" spans="1:50">
      <c r="C750" s="1" t="s">
        <v>1343</v>
      </c>
      <c r="D750" s="1" t="s">
        <v>1343</v>
      </c>
      <c r="E750" s="1">
        <v>171</v>
      </c>
      <c r="F750" s="1">
        <v>3160</v>
      </c>
      <c r="G750" s="1">
        <v>3160</v>
      </c>
      <c r="H750" s="1">
        <v>15000</v>
      </c>
      <c r="I750" s="53">
        <v>47400</v>
      </c>
      <c r="J750" s="1">
        <v>100</v>
      </c>
      <c r="L750" s="53">
        <v>48000</v>
      </c>
      <c r="M750" s="53">
        <v>0</v>
      </c>
      <c r="N750" s="53">
        <v>0</v>
      </c>
      <c r="O750" s="53">
        <v>0</v>
      </c>
      <c r="P750" s="53">
        <v>0</v>
      </c>
      <c r="V750" s="53">
        <v>0</v>
      </c>
      <c r="W750" s="53">
        <v>0</v>
      </c>
      <c r="X750" s="53">
        <v>20</v>
      </c>
      <c r="Y750" s="53">
        <v>30</v>
      </c>
      <c r="Z750" s="53">
        <v>20</v>
      </c>
      <c r="AA750" s="53">
        <v>20</v>
      </c>
      <c r="AB750" s="53">
        <v>10</v>
      </c>
      <c r="AC750" s="54">
        <v>0</v>
      </c>
      <c r="AD750" s="54">
        <v>0</v>
      </c>
      <c r="AI750" s="54">
        <v>0</v>
      </c>
      <c r="AJ750" s="54">
        <v>20</v>
      </c>
      <c r="AK750" s="1">
        <v>30</v>
      </c>
      <c r="AL750" s="1">
        <v>20</v>
      </c>
      <c r="AM750" s="1">
        <v>20</v>
      </c>
      <c r="AN750" s="1">
        <v>10</v>
      </c>
      <c r="AO750" s="1">
        <v>0</v>
      </c>
      <c r="AU750" s="1">
        <v>0</v>
      </c>
      <c r="AV750" s="1">
        <v>0</v>
      </c>
      <c r="AW750" s="142" t="str">
        <f t="shared" si="22"/>
        <v/>
      </c>
      <c r="AX750" s="142" t="str">
        <f t="shared" si="23"/>
        <v/>
      </c>
    </row>
    <row r="751" spans="1:50">
      <c r="C751" s="1" t="s">
        <v>1343</v>
      </c>
      <c r="D751" s="1" t="s">
        <v>1130</v>
      </c>
      <c r="E751" s="1">
        <v>198</v>
      </c>
      <c r="F751" s="1">
        <v>4117</v>
      </c>
      <c r="G751" s="1">
        <v>4117</v>
      </c>
      <c r="H751" s="1">
        <v>15000</v>
      </c>
      <c r="I751" s="53">
        <v>61755</v>
      </c>
      <c r="J751" s="1">
        <v>100</v>
      </c>
      <c r="L751" s="53">
        <v>62000</v>
      </c>
      <c r="M751" s="53">
        <v>0</v>
      </c>
      <c r="N751" s="53">
        <v>0</v>
      </c>
      <c r="O751" s="53">
        <v>0</v>
      </c>
      <c r="P751" s="53">
        <v>0</v>
      </c>
      <c r="V751" s="53">
        <v>0</v>
      </c>
      <c r="W751" s="53">
        <v>0</v>
      </c>
      <c r="X751" s="53">
        <v>20</v>
      </c>
      <c r="Y751" s="53">
        <v>30</v>
      </c>
      <c r="Z751" s="53">
        <v>20</v>
      </c>
      <c r="AA751" s="53">
        <v>20</v>
      </c>
      <c r="AB751" s="53">
        <v>10</v>
      </c>
      <c r="AC751" s="54">
        <v>0</v>
      </c>
      <c r="AD751" s="54">
        <v>0</v>
      </c>
      <c r="AI751" s="54">
        <v>0</v>
      </c>
      <c r="AJ751" s="54">
        <v>20</v>
      </c>
      <c r="AK751" s="1">
        <v>30</v>
      </c>
      <c r="AL751" s="1">
        <v>20</v>
      </c>
      <c r="AM751" s="1">
        <v>20</v>
      </c>
      <c r="AN751" s="1">
        <v>10</v>
      </c>
      <c r="AO751" s="1">
        <v>0</v>
      </c>
      <c r="AU751" s="1">
        <v>0</v>
      </c>
      <c r="AV751" s="1">
        <v>0</v>
      </c>
      <c r="AW751" s="142" t="str">
        <f t="shared" si="22"/>
        <v/>
      </c>
      <c r="AX751" s="142" t="str">
        <f t="shared" si="23"/>
        <v/>
      </c>
    </row>
    <row r="752" spans="1:50">
      <c r="A752" s="20">
        <v>11104</v>
      </c>
      <c r="B752" s="1" t="s">
        <v>50</v>
      </c>
      <c r="C752" s="1" t="s">
        <v>1031</v>
      </c>
      <c r="E752" s="1">
        <v>76538</v>
      </c>
      <c r="F752" s="1">
        <v>1181794</v>
      </c>
      <c r="G752" s="1">
        <v>1217724.0799999998</v>
      </c>
      <c r="H752" s="1">
        <v>3672</v>
      </c>
      <c r="I752" s="53">
        <v>4339902.7460000003</v>
      </c>
      <c r="J752" s="1">
        <v>94.440104166666671</v>
      </c>
      <c r="K752" s="1">
        <v>5.5598958333333286</v>
      </c>
      <c r="L752" s="53">
        <v>92388495.358925134</v>
      </c>
      <c r="M752" s="53">
        <v>4.3111111111111118</v>
      </c>
      <c r="N752" s="53">
        <v>4.1722222222222216</v>
      </c>
      <c r="O752" s="53">
        <v>4.9000000000000004</v>
      </c>
      <c r="P752" s="53">
        <v>2.6333333333333333</v>
      </c>
      <c r="Q752" s="53" t="s">
        <v>1032</v>
      </c>
      <c r="R752" s="53" t="s">
        <v>1032</v>
      </c>
      <c r="S752" s="53">
        <v>0.66666666666666663</v>
      </c>
      <c r="T752" s="53">
        <v>0.66666666666666663</v>
      </c>
      <c r="U752" s="53">
        <v>1.6666666666666667</v>
      </c>
      <c r="V752" s="53">
        <v>8.3214285714285712</v>
      </c>
      <c r="W752" s="53">
        <v>11.984722222222222</v>
      </c>
      <c r="X752" s="53">
        <v>69.969599999999986</v>
      </c>
      <c r="Y752" s="53">
        <v>74.072444444444457</v>
      </c>
      <c r="Z752" s="53">
        <v>165.38473460939932</v>
      </c>
      <c r="AA752" s="53">
        <v>131.24442954822953</v>
      </c>
      <c r="AB752" s="53">
        <v>163.59546666666665</v>
      </c>
      <c r="AC752" s="54">
        <v>2.2112068965517242</v>
      </c>
      <c r="AD752" s="54">
        <v>0.75</v>
      </c>
      <c r="AE752" s="54">
        <v>1.3625</v>
      </c>
      <c r="AF752" s="54">
        <v>1</v>
      </c>
      <c r="AG752" s="54">
        <v>2.3333333333333335</v>
      </c>
      <c r="AH752" s="54">
        <v>7.6833333333333336</v>
      </c>
      <c r="AI752" s="54">
        <v>11.180555555555555</v>
      </c>
      <c r="AJ752" s="54">
        <v>7.3041666666666663</v>
      </c>
      <c r="AK752" s="1">
        <v>9.6467460317460336</v>
      </c>
      <c r="AL752" s="1">
        <v>19.777876984126983</v>
      </c>
      <c r="AM752" s="1">
        <v>18.375</v>
      </c>
      <c r="AN752" s="1">
        <v>7.6958333333333337</v>
      </c>
      <c r="AO752" s="1">
        <v>1.1666666666666667</v>
      </c>
      <c r="AP752" s="1" t="s">
        <v>1032</v>
      </c>
      <c r="AQ752" s="1">
        <v>0.66666666666666663</v>
      </c>
      <c r="AR752" s="1">
        <v>0.66666666666666663</v>
      </c>
      <c r="AS752" s="1">
        <v>2</v>
      </c>
      <c r="AT752" s="1">
        <v>2.7</v>
      </c>
      <c r="AU752" s="1">
        <v>4.7777777777777777</v>
      </c>
      <c r="AV752" s="1">
        <v>4.1166666666666663</v>
      </c>
      <c r="AW752" s="142">
        <f t="shared" si="22"/>
        <v>211101</v>
      </c>
      <c r="AX752" s="142" t="str">
        <f t="shared" si="23"/>
        <v>211101-000</v>
      </c>
    </row>
    <row r="753" spans="3:50">
      <c r="C753" s="1" t="s">
        <v>1033</v>
      </c>
      <c r="E753" s="1">
        <v>741</v>
      </c>
      <c r="F753" s="1">
        <v>9734</v>
      </c>
      <c r="G753" s="1">
        <v>9734</v>
      </c>
      <c r="H753" s="1">
        <v>3500</v>
      </c>
      <c r="I753" s="53">
        <v>34071</v>
      </c>
      <c r="J753" s="1">
        <v>100</v>
      </c>
      <c r="K753" s="1">
        <v>0</v>
      </c>
      <c r="L753" s="53">
        <v>34071</v>
      </c>
      <c r="M753" s="53">
        <v>0</v>
      </c>
      <c r="N753" s="53">
        <v>0</v>
      </c>
      <c r="O753" s="53">
        <v>0</v>
      </c>
      <c r="P753" s="53">
        <v>0</v>
      </c>
      <c r="Q753" s="53" t="s">
        <v>1032</v>
      </c>
      <c r="R753" s="53" t="s">
        <v>1032</v>
      </c>
      <c r="S753" s="53">
        <v>0</v>
      </c>
      <c r="T753" s="53">
        <v>0</v>
      </c>
      <c r="U753" s="53">
        <v>20</v>
      </c>
      <c r="V753" s="53">
        <v>30</v>
      </c>
      <c r="W753" s="53">
        <v>50</v>
      </c>
      <c r="X753" s="53">
        <v>0</v>
      </c>
      <c r="Y753" s="53">
        <v>0</v>
      </c>
      <c r="Z753" s="53">
        <v>0</v>
      </c>
      <c r="AA753" s="53">
        <v>0</v>
      </c>
      <c r="AB753" s="53">
        <v>0</v>
      </c>
      <c r="AC753" s="54">
        <v>0</v>
      </c>
      <c r="AD753" s="54">
        <v>0</v>
      </c>
      <c r="AE753" s="54">
        <v>0</v>
      </c>
      <c r="AF753" s="54">
        <v>0</v>
      </c>
      <c r="AG753" s="54">
        <v>20</v>
      </c>
      <c r="AH753" s="54">
        <v>30</v>
      </c>
      <c r="AI753" s="54">
        <v>50</v>
      </c>
      <c r="AJ753" s="54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 t="s">
        <v>1032</v>
      </c>
      <c r="AQ753" s="1">
        <v>0</v>
      </c>
      <c r="AR753" s="1">
        <v>0</v>
      </c>
      <c r="AS753" s="1">
        <v>20</v>
      </c>
      <c r="AT753" s="1">
        <v>30</v>
      </c>
      <c r="AU753" s="1">
        <v>50</v>
      </c>
      <c r="AV753" s="1">
        <v>0</v>
      </c>
      <c r="AW753" s="142" t="str">
        <f t="shared" si="22"/>
        <v/>
      </c>
      <c r="AX753" s="142" t="str">
        <f t="shared" si="23"/>
        <v/>
      </c>
    </row>
    <row r="754" spans="3:50">
      <c r="C754" s="1" t="s">
        <v>1034</v>
      </c>
      <c r="D754" s="1" t="s">
        <v>1034</v>
      </c>
      <c r="E754" s="1">
        <v>32</v>
      </c>
      <c r="F754" s="1">
        <v>251</v>
      </c>
      <c r="G754" s="1">
        <v>251</v>
      </c>
      <c r="H754" s="1">
        <v>3500</v>
      </c>
      <c r="I754" s="53">
        <v>879</v>
      </c>
      <c r="J754" s="1">
        <v>100</v>
      </c>
      <c r="L754" s="53">
        <v>879</v>
      </c>
      <c r="M754" s="53">
        <v>0</v>
      </c>
      <c r="N754" s="53">
        <v>0</v>
      </c>
      <c r="O754" s="53">
        <v>0</v>
      </c>
      <c r="P754" s="53">
        <v>0</v>
      </c>
      <c r="S754" s="53">
        <v>0</v>
      </c>
      <c r="T754" s="53">
        <v>0</v>
      </c>
      <c r="U754" s="53">
        <v>20</v>
      </c>
      <c r="V754" s="53">
        <v>30</v>
      </c>
      <c r="W754" s="53">
        <v>50</v>
      </c>
      <c r="X754" s="53">
        <v>0</v>
      </c>
      <c r="Y754" s="53">
        <v>0</v>
      </c>
      <c r="Z754" s="53">
        <v>0</v>
      </c>
      <c r="AA754" s="53">
        <v>0</v>
      </c>
      <c r="AB754" s="53">
        <v>0</v>
      </c>
      <c r="AC754" s="54">
        <v>0</v>
      </c>
      <c r="AD754" s="54">
        <v>0</v>
      </c>
      <c r="AE754" s="54">
        <v>0</v>
      </c>
      <c r="AF754" s="54">
        <v>0</v>
      </c>
      <c r="AG754" s="54">
        <v>20</v>
      </c>
      <c r="AH754" s="54">
        <v>30</v>
      </c>
      <c r="AI754" s="54">
        <v>50</v>
      </c>
      <c r="AJ754" s="54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Q754" s="1">
        <v>0</v>
      </c>
      <c r="AR754" s="1">
        <v>0</v>
      </c>
      <c r="AS754" s="1">
        <v>20</v>
      </c>
      <c r="AT754" s="1">
        <v>30</v>
      </c>
      <c r="AU754" s="1">
        <v>50</v>
      </c>
      <c r="AV754" s="1">
        <v>0</v>
      </c>
      <c r="AW754" s="142" t="str">
        <f t="shared" si="22"/>
        <v/>
      </c>
      <c r="AX754" s="142" t="str">
        <f t="shared" si="23"/>
        <v/>
      </c>
    </row>
    <row r="755" spans="3:50">
      <c r="C755" s="1" t="s">
        <v>1034</v>
      </c>
      <c r="D755" s="1" t="s">
        <v>1035</v>
      </c>
      <c r="E755" s="1">
        <v>2</v>
      </c>
      <c r="F755" s="1">
        <v>7</v>
      </c>
      <c r="G755" s="1">
        <v>7</v>
      </c>
      <c r="H755" s="1">
        <v>3500</v>
      </c>
      <c r="I755" s="53">
        <v>25</v>
      </c>
      <c r="J755" s="1">
        <v>100</v>
      </c>
      <c r="L755" s="53">
        <v>25</v>
      </c>
      <c r="M755" s="53">
        <v>0</v>
      </c>
      <c r="N755" s="53">
        <v>0</v>
      </c>
      <c r="O755" s="53">
        <v>0</v>
      </c>
      <c r="P755" s="53">
        <v>0</v>
      </c>
      <c r="S755" s="53">
        <v>0</v>
      </c>
      <c r="T755" s="53">
        <v>0</v>
      </c>
      <c r="U755" s="53">
        <v>20</v>
      </c>
      <c r="V755" s="53">
        <v>30</v>
      </c>
      <c r="W755" s="53">
        <v>50</v>
      </c>
      <c r="X755" s="53">
        <v>0</v>
      </c>
      <c r="Y755" s="53">
        <v>0</v>
      </c>
      <c r="Z755" s="53">
        <v>0</v>
      </c>
      <c r="AA755" s="53">
        <v>0</v>
      </c>
      <c r="AB755" s="53">
        <v>0</v>
      </c>
      <c r="AC755" s="54">
        <v>0</v>
      </c>
      <c r="AD755" s="54">
        <v>0</v>
      </c>
      <c r="AE755" s="54">
        <v>0</v>
      </c>
      <c r="AF755" s="54">
        <v>0</v>
      </c>
      <c r="AG755" s="54">
        <v>20</v>
      </c>
      <c r="AH755" s="54">
        <v>30</v>
      </c>
      <c r="AI755" s="54">
        <v>50</v>
      </c>
      <c r="AJ755" s="54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Q755" s="1">
        <v>0</v>
      </c>
      <c r="AR755" s="1">
        <v>0</v>
      </c>
      <c r="AS755" s="1">
        <v>20</v>
      </c>
      <c r="AT755" s="1">
        <v>30</v>
      </c>
      <c r="AU755" s="1">
        <v>50</v>
      </c>
      <c r="AV755" s="1">
        <v>0</v>
      </c>
      <c r="AW755" s="142" t="str">
        <f t="shared" si="22"/>
        <v/>
      </c>
      <c r="AX755" s="142" t="str">
        <f t="shared" si="23"/>
        <v/>
      </c>
    </row>
    <row r="756" spans="3:50">
      <c r="C756" s="1" t="s">
        <v>1034</v>
      </c>
      <c r="D756" s="1" t="s">
        <v>1036</v>
      </c>
      <c r="E756" s="1">
        <v>564</v>
      </c>
      <c r="F756" s="1">
        <v>8056</v>
      </c>
      <c r="G756" s="1">
        <v>8056</v>
      </c>
      <c r="H756" s="1">
        <v>3500</v>
      </c>
      <c r="I756" s="53">
        <v>28196</v>
      </c>
      <c r="J756" s="1">
        <v>100</v>
      </c>
      <c r="L756" s="53">
        <v>28196</v>
      </c>
      <c r="M756" s="53">
        <v>0</v>
      </c>
      <c r="N756" s="53">
        <v>0</v>
      </c>
      <c r="O756" s="53">
        <v>0</v>
      </c>
      <c r="P756" s="53">
        <v>0</v>
      </c>
      <c r="S756" s="53">
        <v>0</v>
      </c>
      <c r="T756" s="53">
        <v>0</v>
      </c>
      <c r="U756" s="53">
        <v>20</v>
      </c>
      <c r="V756" s="53">
        <v>30</v>
      </c>
      <c r="W756" s="53">
        <v>50</v>
      </c>
      <c r="X756" s="53">
        <v>0</v>
      </c>
      <c r="Y756" s="53">
        <v>0</v>
      </c>
      <c r="Z756" s="53">
        <v>0</v>
      </c>
      <c r="AA756" s="53">
        <v>0</v>
      </c>
      <c r="AB756" s="53">
        <v>0</v>
      </c>
      <c r="AC756" s="54">
        <v>0</v>
      </c>
      <c r="AD756" s="54">
        <v>0</v>
      </c>
      <c r="AE756" s="54">
        <v>0</v>
      </c>
      <c r="AF756" s="54">
        <v>0</v>
      </c>
      <c r="AG756" s="54">
        <v>20</v>
      </c>
      <c r="AH756" s="54">
        <v>30</v>
      </c>
      <c r="AI756" s="54">
        <v>50</v>
      </c>
      <c r="AJ756" s="54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Q756" s="1">
        <v>0</v>
      </c>
      <c r="AR756" s="1">
        <v>0</v>
      </c>
      <c r="AS756" s="1">
        <v>20</v>
      </c>
      <c r="AT756" s="1">
        <v>30</v>
      </c>
      <c r="AU756" s="1">
        <v>50</v>
      </c>
      <c r="AV756" s="1">
        <v>0</v>
      </c>
      <c r="AW756" s="142" t="str">
        <f t="shared" si="22"/>
        <v/>
      </c>
      <c r="AX756" s="142" t="str">
        <f t="shared" si="23"/>
        <v/>
      </c>
    </row>
    <row r="757" spans="3:50">
      <c r="C757" s="1" t="s">
        <v>1034</v>
      </c>
      <c r="D757" s="1" t="s">
        <v>1037</v>
      </c>
      <c r="E757" s="1">
        <v>61</v>
      </c>
      <c r="F757" s="1">
        <v>683</v>
      </c>
      <c r="G757" s="1">
        <v>683</v>
      </c>
      <c r="H757" s="1">
        <v>3500</v>
      </c>
      <c r="I757" s="53">
        <v>2391</v>
      </c>
      <c r="J757" s="1">
        <v>100</v>
      </c>
      <c r="L757" s="53">
        <v>2391</v>
      </c>
      <c r="M757" s="53">
        <v>0</v>
      </c>
      <c r="N757" s="53">
        <v>0</v>
      </c>
      <c r="O757" s="53">
        <v>0</v>
      </c>
      <c r="P757" s="53">
        <v>0</v>
      </c>
      <c r="S757" s="53">
        <v>0</v>
      </c>
      <c r="T757" s="53">
        <v>0</v>
      </c>
      <c r="U757" s="53">
        <v>20</v>
      </c>
      <c r="V757" s="53">
        <v>30</v>
      </c>
      <c r="W757" s="53">
        <v>50</v>
      </c>
      <c r="X757" s="53">
        <v>0</v>
      </c>
      <c r="Y757" s="53">
        <v>0</v>
      </c>
      <c r="Z757" s="53">
        <v>0</v>
      </c>
      <c r="AA757" s="53">
        <v>0</v>
      </c>
      <c r="AB757" s="53">
        <v>0</v>
      </c>
      <c r="AC757" s="54">
        <v>0</v>
      </c>
      <c r="AD757" s="54">
        <v>0</v>
      </c>
      <c r="AE757" s="54">
        <v>0</v>
      </c>
      <c r="AF757" s="54">
        <v>0</v>
      </c>
      <c r="AG757" s="54">
        <v>20</v>
      </c>
      <c r="AH757" s="54">
        <v>30</v>
      </c>
      <c r="AI757" s="54">
        <v>50</v>
      </c>
      <c r="AJ757" s="54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Q757" s="1">
        <v>0</v>
      </c>
      <c r="AR757" s="1">
        <v>0</v>
      </c>
      <c r="AS757" s="1">
        <v>20</v>
      </c>
      <c r="AT757" s="1">
        <v>30</v>
      </c>
      <c r="AU757" s="1">
        <v>50</v>
      </c>
      <c r="AV757" s="1">
        <v>0</v>
      </c>
      <c r="AW757" s="142" t="str">
        <f t="shared" si="22"/>
        <v/>
      </c>
      <c r="AX757" s="142" t="str">
        <f t="shared" si="23"/>
        <v/>
      </c>
    </row>
    <row r="758" spans="3:50">
      <c r="C758" s="1" t="s">
        <v>1034</v>
      </c>
      <c r="D758" s="1" t="s">
        <v>1038</v>
      </c>
      <c r="E758" s="1">
        <v>82</v>
      </c>
      <c r="F758" s="1">
        <v>737</v>
      </c>
      <c r="G758" s="1">
        <v>737</v>
      </c>
      <c r="H758" s="1">
        <v>3500</v>
      </c>
      <c r="I758" s="53">
        <v>2580</v>
      </c>
      <c r="J758" s="1">
        <v>100</v>
      </c>
      <c r="L758" s="53">
        <v>2580</v>
      </c>
      <c r="M758" s="53">
        <v>0</v>
      </c>
      <c r="N758" s="53">
        <v>0</v>
      </c>
      <c r="O758" s="53">
        <v>0</v>
      </c>
      <c r="P758" s="53">
        <v>0</v>
      </c>
      <c r="S758" s="53">
        <v>0</v>
      </c>
      <c r="T758" s="53">
        <v>0</v>
      </c>
      <c r="U758" s="53">
        <v>20</v>
      </c>
      <c r="V758" s="53">
        <v>30</v>
      </c>
      <c r="W758" s="53">
        <v>50</v>
      </c>
      <c r="X758" s="53">
        <v>0</v>
      </c>
      <c r="Y758" s="53">
        <v>0</v>
      </c>
      <c r="Z758" s="53">
        <v>0</v>
      </c>
      <c r="AA758" s="53">
        <v>0</v>
      </c>
      <c r="AB758" s="53">
        <v>0</v>
      </c>
      <c r="AC758" s="54">
        <v>0</v>
      </c>
      <c r="AD758" s="54">
        <v>0</v>
      </c>
      <c r="AE758" s="54">
        <v>0</v>
      </c>
      <c r="AF758" s="54">
        <v>0</v>
      </c>
      <c r="AG758" s="54">
        <v>20</v>
      </c>
      <c r="AH758" s="54">
        <v>30</v>
      </c>
      <c r="AI758" s="54">
        <v>50</v>
      </c>
      <c r="AJ758" s="54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Q758" s="1">
        <v>0</v>
      </c>
      <c r="AR758" s="1">
        <v>0</v>
      </c>
      <c r="AS758" s="1">
        <v>20</v>
      </c>
      <c r="AT758" s="1">
        <v>30</v>
      </c>
      <c r="AU758" s="1">
        <v>50</v>
      </c>
      <c r="AV758" s="1">
        <v>0</v>
      </c>
      <c r="AW758" s="142" t="str">
        <f t="shared" si="22"/>
        <v/>
      </c>
      <c r="AX758" s="142" t="str">
        <f t="shared" si="23"/>
        <v/>
      </c>
    </row>
    <row r="759" spans="3:50">
      <c r="C759" s="1" t="s">
        <v>1039</v>
      </c>
      <c r="E759" s="1">
        <v>1893</v>
      </c>
      <c r="F759" s="1">
        <v>27816.9</v>
      </c>
      <c r="G759" s="1">
        <v>20246.78</v>
      </c>
      <c r="H759" s="1">
        <v>2428</v>
      </c>
      <c r="I759" s="53">
        <v>67542</v>
      </c>
      <c r="J759" s="1">
        <v>100</v>
      </c>
      <c r="K759" s="1">
        <v>0</v>
      </c>
      <c r="L759" s="53">
        <v>92920.06</v>
      </c>
      <c r="M759" s="53">
        <v>0</v>
      </c>
      <c r="N759" s="53">
        <v>0</v>
      </c>
      <c r="O759" s="53">
        <v>0</v>
      </c>
      <c r="P759" s="53">
        <v>0</v>
      </c>
      <c r="Q759" s="53" t="s">
        <v>1032</v>
      </c>
      <c r="R759" s="53" t="s">
        <v>1032</v>
      </c>
      <c r="S759" s="53">
        <v>0</v>
      </c>
      <c r="T759" s="53">
        <v>0</v>
      </c>
      <c r="U759" s="53">
        <v>0</v>
      </c>
      <c r="V759" s="53">
        <v>0</v>
      </c>
      <c r="W759" s="53">
        <v>0</v>
      </c>
      <c r="X759" s="53">
        <v>1837.5879999999997</v>
      </c>
      <c r="Y759" s="53">
        <v>1907.5900000000001</v>
      </c>
      <c r="Z759" s="53">
        <v>4338.9879999999994</v>
      </c>
      <c r="AA759" s="53">
        <v>3309.386</v>
      </c>
      <c r="AB759" s="53">
        <v>4607.1139999999996</v>
      </c>
      <c r="AC759" s="54">
        <v>0</v>
      </c>
      <c r="AD759" s="54">
        <v>0</v>
      </c>
      <c r="AE759" s="54">
        <v>0</v>
      </c>
      <c r="AF759" s="54">
        <v>0</v>
      </c>
      <c r="AG759" s="54">
        <v>0</v>
      </c>
      <c r="AH759" s="54">
        <v>0</v>
      </c>
      <c r="AI759" s="54">
        <v>0</v>
      </c>
      <c r="AJ759" s="54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 t="s">
        <v>1032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42" t="str">
        <f t="shared" si="22"/>
        <v/>
      </c>
      <c r="AX759" s="142" t="str">
        <f t="shared" si="23"/>
        <v/>
      </c>
    </row>
    <row r="760" spans="3:50">
      <c r="C760" s="1" t="s">
        <v>1040</v>
      </c>
      <c r="D760" s="1" t="s">
        <v>1040</v>
      </c>
      <c r="E760" s="1">
        <v>71</v>
      </c>
      <c r="F760" s="1">
        <v>1407.15</v>
      </c>
      <c r="G760" s="1">
        <v>1345.15</v>
      </c>
      <c r="H760" s="1">
        <v>3600</v>
      </c>
      <c r="I760" s="53">
        <v>4843</v>
      </c>
      <c r="J760" s="1">
        <v>100</v>
      </c>
      <c r="L760" s="53">
        <v>5065.74</v>
      </c>
      <c r="M760" s="53">
        <v>0</v>
      </c>
      <c r="N760" s="53">
        <v>0</v>
      </c>
      <c r="O760" s="53">
        <v>0</v>
      </c>
      <c r="P760" s="53">
        <v>0</v>
      </c>
      <c r="S760" s="53">
        <v>0</v>
      </c>
      <c r="T760" s="53">
        <v>0</v>
      </c>
      <c r="U760" s="53">
        <v>0</v>
      </c>
      <c r="V760" s="53">
        <v>0</v>
      </c>
      <c r="W760" s="53">
        <v>0</v>
      </c>
      <c r="X760" s="53">
        <v>253.25</v>
      </c>
      <c r="Y760" s="53">
        <v>240.63</v>
      </c>
      <c r="Z760" s="53">
        <v>3158.74</v>
      </c>
      <c r="AA760" s="53">
        <v>1190.3800000000001</v>
      </c>
      <c r="AB760" s="53">
        <v>0</v>
      </c>
      <c r="AC760" s="54">
        <v>0</v>
      </c>
      <c r="AD760" s="54">
        <v>0</v>
      </c>
      <c r="AE760" s="54">
        <v>0</v>
      </c>
      <c r="AF760" s="54">
        <v>0</v>
      </c>
      <c r="AG760" s="54">
        <v>0</v>
      </c>
      <c r="AH760" s="54">
        <v>0</v>
      </c>
      <c r="AI760" s="54">
        <v>0</v>
      </c>
      <c r="AJ760" s="54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42" t="str">
        <f t="shared" si="22"/>
        <v/>
      </c>
      <c r="AX760" s="142" t="str">
        <f t="shared" si="23"/>
        <v/>
      </c>
    </row>
    <row r="761" spans="3:50">
      <c r="C761" s="1" t="s">
        <v>1040</v>
      </c>
      <c r="D761" s="1" t="s">
        <v>1041</v>
      </c>
      <c r="E761" s="1">
        <v>478</v>
      </c>
      <c r="F761" s="1">
        <v>7386.95</v>
      </c>
      <c r="G761" s="1">
        <v>6186.95</v>
      </c>
      <c r="H761" s="1">
        <v>3300</v>
      </c>
      <c r="I761" s="53">
        <v>20417</v>
      </c>
      <c r="J761" s="1">
        <v>100</v>
      </c>
      <c r="L761" s="53">
        <v>24376.94</v>
      </c>
      <c r="M761" s="53">
        <v>0</v>
      </c>
      <c r="N761" s="53">
        <v>0</v>
      </c>
      <c r="O761" s="53">
        <v>0</v>
      </c>
      <c r="P761" s="53">
        <v>0</v>
      </c>
      <c r="S761" s="53">
        <v>0</v>
      </c>
      <c r="T761" s="53">
        <v>0</v>
      </c>
      <c r="U761" s="53">
        <v>0</v>
      </c>
      <c r="V761" s="53">
        <v>0</v>
      </c>
      <c r="W761" s="53">
        <v>0</v>
      </c>
      <c r="X761" s="53">
        <v>4083.4</v>
      </c>
      <c r="Y761" s="53">
        <v>4900</v>
      </c>
      <c r="Z761" s="53">
        <v>4573.41</v>
      </c>
      <c r="AA761" s="53">
        <v>2744.04</v>
      </c>
      <c r="AB761" s="53">
        <v>4116.07</v>
      </c>
      <c r="AC761" s="54">
        <v>0</v>
      </c>
      <c r="AD761" s="54">
        <v>0</v>
      </c>
      <c r="AE761" s="54">
        <v>0</v>
      </c>
      <c r="AF761" s="54">
        <v>0</v>
      </c>
      <c r="AG761" s="54">
        <v>0</v>
      </c>
      <c r="AH761" s="54">
        <v>0</v>
      </c>
      <c r="AI761" s="54">
        <v>0</v>
      </c>
      <c r="AJ761" s="54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42" t="str">
        <f t="shared" si="22"/>
        <v/>
      </c>
      <c r="AX761" s="142" t="str">
        <f t="shared" si="23"/>
        <v/>
      </c>
    </row>
    <row r="762" spans="3:50">
      <c r="C762" s="1" t="s">
        <v>1040</v>
      </c>
      <c r="D762" s="1" t="s">
        <v>1042</v>
      </c>
      <c r="E762" s="1">
        <v>124</v>
      </c>
      <c r="F762" s="1">
        <v>2339.5500000000002</v>
      </c>
      <c r="G762" s="1">
        <v>1077.5</v>
      </c>
      <c r="H762" s="1">
        <v>3600</v>
      </c>
      <c r="I762" s="53">
        <v>3879</v>
      </c>
      <c r="J762" s="1">
        <v>100</v>
      </c>
      <c r="L762" s="53">
        <v>8422.3799999999992</v>
      </c>
      <c r="M762" s="53">
        <v>0</v>
      </c>
      <c r="N762" s="53">
        <v>0</v>
      </c>
      <c r="O762" s="53">
        <v>0</v>
      </c>
      <c r="P762" s="53">
        <v>0</v>
      </c>
      <c r="S762" s="53">
        <v>0</v>
      </c>
      <c r="T762" s="53">
        <v>0</v>
      </c>
      <c r="U762" s="53">
        <v>0</v>
      </c>
      <c r="V762" s="53">
        <v>0</v>
      </c>
      <c r="W762" s="53">
        <v>0</v>
      </c>
      <c r="X762" s="53">
        <v>387.9</v>
      </c>
      <c r="Y762" s="53">
        <v>349.11</v>
      </c>
      <c r="Z762" s="53">
        <v>1256.8</v>
      </c>
      <c r="AA762" s="53">
        <v>754.08</v>
      </c>
      <c r="AB762" s="53">
        <v>1131.1099999999999</v>
      </c>
      <c r="AC762" s="54">
        <v>0</v>
      </c>
      <c r="AD762" s="54">
        <v>0</v>
      </c>
      <c r="AE762" s="54">
        <v>0</v>
      </c>
      <c r="AF762" s="54">
        <v>0</v>
      </c>
      <c r="AG762" s="54">
        <v>0</v>
      </c>
      <c r="AH762" s="54">
        <v>0</v>
      </c>
      <c r="AI762" s="54">
        <v>0</v>
      </c>
      <c r="AJ762" s="54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42" t="str">
        <f t="shared" si="22"/>
        <v/>
      </c>
      <c r="AX762" s="142" t="str">
        <f t="shared" si="23"/>
        <v/>
      </c>
    </row>
    <row r="763" spans="3:50">
      <c r="C763" s="1" t="s">
        <v>1040</v>
      </c>
      <c r="D763" s="1" t="s">
        <v>1043</v>
      </c>
      <c r="E763" s="1">
        <v>410</v>
      </c>
      <c r="F763" s="1">
        <v>5046.07</v>
      </c>
      <c r="G763" s="1" t="s">
        <v>1353</v>
      </c>
      <c r="H763" s="1">
        <v>3300</v>
      </c>
      <c r="I763" s="53" t="s">
        <v>1354</v>
      </c>
      <c r="J763" s="1">
        <v>100</v>
      </c>
      <c r="L763" s="53">
        <v>16652</v>
      </c>
      <c r="M763" s="53">
        <v>0</v>
      </c>
      <c r="N763" s="53">
        <v>0</v>
      </c>
      <c r="O763" s="53">
        <v>0</v>
      </c>
      <c r="P763" s="53">
        <v>0</v>
      </c>
      <c r="S763" s="53">
        <v>0</v>
      </c>
      <c r="T763" s="53">
        <v>0</v>
      </c>
      <c r="U763" s="53">
        <v>0</v>
      </c>
      <c r="V763" s="53">
        <v>0</v>
      </c>
      <c r="W763" s="53">
        <v>0</v>
      </c>
      <c r="X763" s="53">
        <v>623.09</v>
      </c>
      <c r="Y763" s="53">
        <v>591.94000000000005</v>
      </c>
      <c r="Z763" s="53">
        <v>3374.06</v>
      </c>
      <c r="AA763" s="53">
        <v>3149.13</v>
      </c>
      <c r="AB763" s="53">
        <v>4723.6899999999996</v>
      </c>
      <c r="AC763" s="54">
        <v>0</v>
      </c>
      <c r="AD763" s="54">
        <v>0</v>
      </c>
      <c r="AE763" s="54">
        <v>0</v>
      </c>
      <c r="AF763" s="54">
        <v>0</v>
      </c>
      <c r="AG763" s="54">
        <v>0</v>
      </c>
      <c r="AH763" s="54">
        <v>0</v>
      </c>
      <c r="AI763" s="54">
        <v>0</v>
      </c>
      <c r="AJ763" s="54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42" t="str">
        <f t="shared" si="22"/>
        <v/>
      </c>
      <c r="AX763" s="142" t="str">
        <f t="shared" si="23"/>
        <v/>
      </c>
    </row>
    <row r="764" spans="3:50">
      <c r="C764" s="1" t="s">
        <v>1040</v>
      </c>
      <c r="D764" s="1" t="s">
        <v>1044</v>
      </c>
      <c r="E764" s="1">
        <v>810</v>
      </c>
      <c r="F764" s="1">
        <v>11637.18</v>
      </c>
      <c r="G764" s="1">
        <v>11637.18</v>
      </c>
      <c r="H764" s="1">
        <v>3300</v>
      </c>
      <c r="I764" s="53">
        <v>38403</v>
      </c>
      <c r="J764" s="1">
        <v>100</v>
      </c>
      <c r="L764" s="53">
        <v>38403</v>
      </c>
      <c r="M764" s="53">
        <v>0</v>
      </c>
      <c r="N764" s="53">
        <v>0</v>
      </c>
      <c r="O764" s="53">
        <v>0</v>
      </c>
      <c r="P764" s="53">
        <v>0</v>
      </c>
      <c r="S764" s="53">
        <v>0</v>
      </c>
      <c r="T764" s="53">
        <v>0</v>
      </c>
      <c r="U764" s="53">
        <v>0</v>
      </c>
      <c r="V764" s="53">
        <v>0</v>
      </c>
      <c r="W764" s="53">
        <v>0</v>
      </c>
      <c r="X764" s="53">
        <v>3840.3</v>
      </c>
      <c r="Y764" s="53">
        <v>3456.27</v>
      </c>
      <c r="Z764" s="53">
        <v>9331.93</v>
      </c>
      <c r="AA764" s="53">
        <v>8709.2999999999993</v>
      </c>
      <c r="AB764" s="53">
        <v>13064.7</v>
      </c>
      <c r="AC764" s="54">
        <v>0</v>
      </c>
      <c r="AD764" s="54">
        <v>0</v>
      </c>
      <c r="AE764" s="54">
        <v>0</v>
      </c>
      <c r="AF764" s="54">
        <v>0</v>
      </c>
      <c r="AG764" s="54">
        <v>0</v>
      </c>
      <c r="AH764" s="54">
        <v>0</v>
      </c>
      <c r="AI764" s="54">
        <v>0</v>
      </c>
      <c r="AJ764" s="54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42" t="str">
        <f t="shared" si="22"/>
        <v/>
      </c>
      <c r="AX764" s="142" t="str">
        <f t="shared" si="23"/>
        <v/>
      </c>
    </row>
    <row r="765" spans="3:50">
      <c r="C765" s="1" t="s">
        <v>1045</v>
      </c>
      <c r="E765" s="1">
        <v>2054</v>
      </c>
      <c r="F765" s="1">
        <v>21513</v>
      </c>
      <c r="G765" s="1">
        <v>13443</v>
      </c>
      <c r="H765" s="1">
        <v>2187</v>
      </c>
      <c r="I765" s="53">
        <v>47053</v>
      </c>
      <c r="J765" s="1">
        <v>100</v>
      </c>
      <c r="K765" s="1">
        <v>0</v>
      </c>
      <c r="L765" s="53">
        <v>86052</v>
      </c>
      <c r="M765" s="53">
        <v>0</v>
      </c>
      <c r="N765" s="53">
        <v>0</v>
      </c>
      <c r="O765" s="53">
        <v>0</v>
      </c>
      <c r="P765" s="53">
        <v>0</v>
      </c>
      <c r="Q765" s="53" t="s">
        <v>1032</v>
      </c>
      <c r="R765" s="53" t="s">
        <v>1032</v>
      </c>
      <c r="S765" s="53">
        <v>0</v>
      </c>
      <c r="T765" s="53">
        <v>0</v>
      </c>
      <c r="U765" s="53">
        <v>0</v>
      </c>
      <c r="V765" s="53">
        <v>20</v>
      </c>
      <c r="W765" s="53">
        <v>20</v>
      </c>
      <c r="X765" s="53">
        <v>20</v>
      </c>
      <c r="Y765" s="53">
        <v>20</v>
      </c>
      <c r="Z765" s="53">
        <v>20</v>
      </c>
      <c r="AA765" s="53">
        <v>0</v>
      </c>
      <c r="AB765" s="53">
        <v>0</v>
      </c>
      <c r="AC765" s="54">
        <v>0</v>
      </c>
      <c r="AD765" s="54">
        <v>0</v>
      </c>
      <c r="AE765" s="54">
        <v>0</v>
      </c>
      <c r="AF765" s="54">
        <v>0</v>
      </c>
      <c r="AG765" s="54">
        <v>0</v>
      </c>
      <c r="AH765" s="54">
        <v>20</v>
      </c>
      <c r="AI765" s="54">
        <v>20</v>
      </c>
      <c r="AJ765" s="54">
        <v>20</v>
      </c>
      <c r="AK765" s="1">
        <v>20</v>
      </c>
      <c r="AL765" s="1">
        <v>20</v>
      </c>
      <c r="AM765" s="1">
        <v>0</v>
      </c>
      <c r="AN765" s="1">
        <v>0</v>
      </c>
      <c r="AO765" s="1">
        <v>0</v>
      </c>
      <c r="AP765" s="1" t="s">
        <v>1032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42" t="str">
        <f t="shared" si="22"/>
        <v/>
      </c>
      <c r="AX765" s="142" t="str">
        <f t="shared" si="23"/>
        <v/>
      </c>
    </row>
    <row r="766" spans="3:50">
      <c r="C766" s="1" t="s">
        <v>1046</v>
      </c>
      <c r="D766" s="1" t="s">
        <v>1046</v>
      </c>
      <c r="E766" s="1">
        <v>408</v>
      </c>
      <c r="F766" s="1">
        <v>3557</v>
      </c>
      <c r="G766" s="1">
        <v>1891</v>
      </c>
      <c r="H766" s="1">
        <v>3500</v>
      </c>
      <c r="I766" s="53">
        <v>6619</v>
      </c>
      <c r="J766" s="1">
        <v>100</v>
      </c>
      <c r="L766" s="53">
        <v>14228</v>
      </c>
      <c r="M766" s="53">
        <v>0</v>
      </c>
      <c r="N766" s="53">
        <v>0</v>
      </c>
      <c r="O766" s="53">
        <v>0</v>
      </c>
      <c r="P766" s="53">
        <v>0</v>
      </c>
      <c r="S766" s="53">
        <v>0</v>
      </c>
      <c r="T766" s="53">
        <v>0</v>
      </c>
      <c r="U766" s="53">
        <v>0</v>
      </c>
      <c r="V766" s="53">
        <v>20</v>
      </c>
      <c r="W766" s="53">
        <v>20</v>
      </c>
      <c r="X766" s="53">
        <v>20</v>
      </c>
      <c r="Y766" s="53">
        <v>20</v>
      </c>
      <c r="Z766" s="53">
        <v>20</v>
      </c>
      <c r="AA766" s="53">
        <v>0</v>
      </c>
      <c r="AB766" s="53">
        <v>0</v>
      </c>
      <c r="AC766" s="54">
        <v>0</v>
      </c>
      <c r="AD766" s="54">
        <v>0</v>
      </c>
      <c r="AE766" s="54">
        <v>0</v>
      </c>
      <c r="AF766" s="54">
        <v>0</v>
      </c>
      <c r="AG766" s="54">
        <v>0</v>
      </c>
      <c r="AH766" s="54">
        <v>20</v>
      </c>
      <c r="AI766" s="54">
        <v>20</v>
      </c>
      <c r="AJ766" s="54">
        <v>20</v>
      </c>
      <c r="AK766" s="1">
        <v>20</v>
      </c>
      <c r="AL766" s="1">
        <v>20</v>
      </c>
      <c r="AM766" s="1">
        <v>0</v>
      </c>
      <c r="AN766" s="1">
        <v>0</v>
      </c>
      <c r="AO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42" t="str">
        <f t="shared" si="22"/>
        <v/>
      </c>
      <c r="AX766" s="142" t="str">
        <f t="shared" si="23"/>
        <v/>
      </c>
    </row>
    <row r="767" spans="3:50">
      <c r="C767" s="1" t="s">
        <v>1046</v>
      </c>
      <c r="D767" s="1" t="s">
        <v>1047</v>
      </c>
      <c r="E767" s="1">
        <v>328</v>
      </c>
      <c r="F767" s="1">
        <v>2985</v>
      </c>
      <c r="G767" s="1">
        <v>2688</v>
      </c>
      <c r="H767" s="1">
        <v>3500</v>
      </c>
      <c r="I767" s="53">
        <v>9408</v>
      </c>
      <c r="J767" s="1">
        <v>100</v>
      </c>
      <c r="L767" s="53">
        <v>11940</v>
      </c>
      <c r="M767" s="53">
        <v>0</v>
      </c>
      <c r="N767" s="53">
        <v>0</v>
      </c>
      <c r="O767" s="53">
        <v>0</v>
      </c>
      <c r="P767" s="53">
        <v>0</v>
      </c>
      <c r="S767" s="53">
        <v>0</v>
      </c>
      <c r="T767" s="53">
        <v>0</v>
      </c>
      <c r="U767" s="53">
        <v>0</v>
      </c>
      <c r="V767" s="53">
        <v>20</v>
      </c>
      <c r="W767" s="53">
        <v>20</v>
      </c>
      <c r="X767" s="53">
        <v>20</v>
      </c>
      <c r="Y767" s="53">
        <v>20</v>
      </c>
      <c r="Z767" s="53">
        <v>20</v>
      </c>
      <c r="AA767" s="53">
        <v>0</v>
      </c>
      <c r="AB767" s="53">
        <v>0</v>
      </c>
      <c r="AC767" s="54">
        <v>0</v>
      </c>
      <c r="AD767" s="54">
        <v>0</v>
      </c>
      <c r="AE767" s="54">
        <v>0</v>
      </c>
      <c r="AF767" s="54">
        <v>0</v>
      </c>
      <c r="AG767" s="54">
        <v>0</v>
      </c>
      <c r="AH767" s="54">
        <v>20</v>
      </c>
      <c r="AI767" s="54">
        <v>20</v>
      </c>
      <c r="AJ767" s="54">
        <v>20</v>
      </c>
      <c r="AK767" s="1">
        <v>20</v>
      </c>
      <c r="AL767" s="1">
        <v>20</v>
      </c>
      <c r="AM767" s="1">
        <v>0</v>
      </c>
      <c r="AN767" s="1">
        <v>0</v>
      </c>
      <c r="AO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42" t="str">
        <f t="shared" si="22"/>
        <v/>
      </c>
      <c r="AX767" s="142" t="str">
        <f t="shared" si="23"/>
        <v/>
      </c>
    </row>
    <row r="768" spans="3:50">
      <c r="C768" s="1" t="s">
        <v>1046</v>
      </c>
      <c r="D768" s="1" t="s">
        <v>1048</v>
      </c>
      <c r="E768" s="1">
        <v>347</v>
      </c>
      <c r="F768" s="1">
        <v>5211</v>
      </c>
      <c r="G768" s="1">
        <v>3855</v>
      </c>
      <c r="H768" s="1">
        <v>3500</v>
      </c>
      <c r="I768" s="53">
        <v>13493</v>
      </c>
      <c r="J768" s="1">
        <v>100</v>
      </c>
      <c r="L768" s="53">
        <v>20844</v>
      </c>
      <c r="M768" s="53">
        <v>0</v>
      </c>
      <c r="N768" s="53">
        <v>0</v>
      </c>
      <c r="O768" s="53">
        <v>0</v>
      </c>
      <c r="P768" s="53">
        <v>0</v>
      </c>
      <c r="S768" s="53">
        <v>0</v>
      </c>
      <c r="T768" s="53">
        <v>0</v>
      </c>
      <c r="U768" s="53">
        <v>0</v>
      </c>
      <c r="V768" s="53">
        <v>20</v>
      </c>
      <c r="W768" s="53">
        <v>20</v>
      </c>
      <c r="X768" s="53">
        <v>20</v>
      </c>
      <c r="Y768" s="53">
        <v>20</v>
      </c>
      <c r="Z768" s="53">
        <v>20</v>
      </c>
      <c r="AA768" s="53">
        <v>0</v>
      </c>
      <c r="AB768" s="53">
        <v>0</v>
      </c>
      <c r="AC768" s="54">
        <v>0</v>
      </c>
      <c r="AD768" s="54">
        <v>0</v>
      </c>
      <c r="AE768" s="54">
        <v>0</v>
      </c>
      <c r="AF768" s="54">
        <v>0</v>
      </c>
      <c r="AG768" s="54">
        <v>0</v>
      </c>
      <c r="AH768" s="54">
        <v>20</v>
      </c>
      <c r="AI768" s="54">
        <v>20</v>
      </c>
      <c r="AJ768" s="54">
        <v>20</v>
      </c>
      <c r="AK768" s="1">
        <v>20</v>
      </c>
      <c r="AL768" s="1">
        <v>20</v>
      </c>
      <c r="AM768" s="1">
        <v>0</v>
      </c>
      <c r="AN768" s="1">
        <v>0</v>
      </c>
      <c r="AO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42" t="str">
        <f t="shared" si="22"/>
        <v/>
      </c>
      <c r="AX768" s="142" t="str">
        <f t="shared" si="23"/>
        <v/>
      </c>
    </row>
    <row r="769" spans="3:50">
      <c r="C769" s="1" t="s">
        <v>1046</v>
      </c>
      <c r="D769" s="1" t="s">
        <v>1049</v>
      </c>
      <c r="E769" s="1">
        <v>196</v>
      </c>
      <c r="F769" s="1">
        <v>1976</v>
      </c>
      <c r="G769" s="1">
        <v>1205</v>
      </c>
      <c r="H769" s="1">
        <v>3500</v>
      </c>
      <c r="I769" s="53">
        <v>4218</v>
      </c>
      <c r="J769" s="1">
        <v>100</v>
      </c>
      <c r="L769" s="53">
        <v>7904</v>
      </c>
      <c r="M769" s="53">
        <v>0</v>
      </c>
      <c r="N769" s="53">
        <v>0</v>
      </c>
      <c r="O769" s="53">
        <v>0</v>
      </c>
      <c r="P769" s="53">
        <v>0</v>
      </c>
      <c r="S769" s="53">
        <v>0</v>
      </c>
      <c r="T769" s="53">
        <v>0</v>
      </c>
      <c r="U769" s="53">
        <v>0</v>
      </c>
      <c r="V769" s="53">
        <v>20</v>
      </c>
      <c r="W769" s="53">
        <v>20</v>
      </c>
      <c r="X769" s="53">
        <v>20</v>
      </c>
      <c r="Y769" s="53">
        <v>20</v>
      </c>
      <c r="Z769" s="53">
        <v>20</v>
      </c>
      <c r="AA769" s="53">
        <v>0</v>
      </c>
      <c r="AB769" s="53">
        <v>0</v>
      </c>
      <c r="AC769" s="54">
        <v>0</v>
      </c>
      <c r="AD769" s="54">
        <v>0</v>
      </c>
      <c r="AE769" s="54">
        <v>0</v>
      </c>
      <c r="AF769" s="54">
        <v>0</v>
      </c>
      <c r="AG769" s="54">
        <v>0</v>
      </c>
      <c r="AH769" s="54">
        <v>20</v>
      </c>
      <c r="AI769" s="54">
        <v>20</v>
      </c>
      <c r="AJ769" s="54">
        <v>20</v>
      </c>
      <c r="AK769" s="1">
        <v>20</v>
      </c>
      <c r="AL769" s="1">
        <v>20</v>
      </c>
      <c r="AM769" s="1">
        <v>0</v>
      </c>
      <c r="AN769" s="1">
        <v>0</v>
      </c>
      <c r="AO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42" t="str">
        <f t="shared" si="22"/>
        <v/>
      </c>
      <c r="AX769" s="142" t="str">
        <f t="shared" si="23"/>
        <v/>
      </c>
    </row>
    <row r="770" spans="3:50">
      <c r="C770" s="1" t="s">
        <v>1046</v>
      </c>
      <c r="D770" s="1" t="s">
        <v>1050</v>
      </c>
      <c r="E770" s="1">
        <v>257</v>
      </c>
      <c r="F770" s="1">
        <v>2558</v>
      </c>
      <c r="G770" s="1">
        <v>1207</v>
      </c>
      <c r="H770" s="1">
        <v>3500</v>
      </c>
      <c r="I770" s="53">
        <v>4225</v>
      </c>
      <c r="J770" s="1">
        <v>100</v>
      </c>
      <c r="L770" s="53">
        <v>10232</v>
      </c>
      <c r="M770" s="53">
        <v>0</v>
      </c>
      <c r="N770" s="53">
        <v>0</v>
      </c>
      <c r="O770" s="53">
        <v>0</v>
      </c>
      <c r="P770" s="53">
        <v>0</v>
      </c>
      <c r="S770" s="53">
        <v>0</v>
      </c>
      <c r="T770" s="53">
        <v>0</v>
      </c>
      <c r="U770" s="53">
        <v>0</v>
      </c>
      <c r="V770" s="53">
        <v>20</v>
      </c>
      <c r="W770" s="53">
        <v>20</v>
      </c>
      <c r="X770" s="53">
        <v>20</v>
      </c>
      <c r="Y770" s="53">
        <v>20</v>
      </c>
      <c r="Z770" s="53">
        <v>20</v>
      </c>
      <c r="AA770" s="53">
        <v>0</v>
      </c>
      <c r="AB770" s="53">
        <v>0</v>
      </c>
      <c r="AC770" s="54">
        <v>0</v>
      </c>
      <c r="AD770" s="54">
        <v>0</v>
      </c>
      <c r="AE770" s="54">
        <v>0</v>
      </c>
      <c r="AF770" s="54">
        <v>0</v>
      </c>
      <c r="AG770" s="54">
        <v>0</v>
      </c>
      <c r="AH770" s="54">
        <v>20</v>
      </c>
      <c r="AI770" s="54">
        <v>20</v>
      </c>
      <c r="AJ770" s="54">
        <v>20</v>
      </c>
      <c r="AK770" s="1">
        <v>20</v>
      </c>
      <c r="AL770" s="1">
        <v>20</v>
      </c>
      <c r="AM770" s="1">
        <v>0</v>
      </c>
      <c r="AN770" s="1">
        <v>0</v>
      </c>
      <c r="AO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42" t="str">
        <f t="shared" si="22"/>
        <v/>
      </c>
      <c r="AX770" s="142" t="str">
        <f t="shared" si="23"/>
        <v/>
      </c>
    </row>
    <row r="771" spans="3:50">
      <c r="C771" s="1" t="s">
        <v>1046</v>
      </c>
      <c r="D771" s="1" t="s">
        <v>1051</v>
      </c>
      <c r="E771" s="1">
        <v>216</v>
      </c>
      <c r="F771" s="1">
        <v>2385</v>
      </c>
      <c r="G771" s="1">
        <v>1183</v>
      </c>
      <c r="H771" s="1">
        <v>3500</v>
      </c>
      <c r="I771" s="53">
        <v>4141</v>
      </c>
      <c r="J771" s="1">
        <v>100</v>
      </c>
      <c r="L771" s="53">
        <v>9540</v>
      </c>
      <c r="M771" s="53">
        <v>0</v>
      </c>
      <c r="N771" s="53">
        <v>0</v>
      </c>
      <c r="O771" s="53">
        <v>0</v>
      </c>
      <c r="P771" s="53">
        <v>0</v>
      </c>
      <c r="S771" s="53">
        <v>0</v>
      </c>
      <c r="T771" s="53">
        <v>0</v>
      </c>
      <c r="U771" s="53">
        <v>0</v>
      </c>
      <c r="V771" s="53">
        <v>20</v>
      </c>
      <c r="W771" s="53">
        <v>20</v>
      </c>
      <c r="X771" s="53">
        <v>20</v>
      </c>
      <c r="Y771" s="53">
        <v>20</v>
      </c>
      <c r="Z771" s="53">
        <v>20</v>
      </c>
      <c r="AA771" s="53">
        <v>0</v>
      </c>
      <c r="AB771" s="53">
        <v>0</v>
      </c>
      <c r="AC771" s="54">
        <v>0</v>
      </c>
      <c r="AD771" s="54">
        <v>0</v>
      </c>
      <c r="AE771" s="54">
        <v>0</v>
      </c>
      <c r="AF771" s="54">
        <v>0</v>
      </c>
      <c r="AG771" s="54">
        <v>0</v>
      </c>
      <c r="AH771" s="54">
        <v>20</v>
      </c>
      <c r="AI771" s="54">
        <v>20</v>
      </c>
      <c r="AJ771" s="54">
        <v>20</v>
      </c>
      <c r="AK771" s="1">
        <v>20</v>
      </c>
      <c r="AL771" s="1">
        <v>20</v>
      </c>
      <c r="AM771" s="1">
        <v>0</v>
      </c>
      <c r="AN771" s="1">
        <v>0</v>
      </c>
      <c r="AO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42" t="str">
        <f t="shared" si="22"/>
        <v/>
      </c>
      <c r="AX771" s="142" t="str">
        <f t="shared" si="23"/>
        <v/>
      </c>
    </row>
    <row r="772" spans="3:50">
      <c r="C772" s="1" t="s">
        <v>1046</v>
      </c>
      <c r="D772" s="1" t="s">
        <v>1052</v>
      </c>
      <c r="E772" s="1">
        <v>302</v>
      </c>
      <c r="F772" s="1">
        <v>2841</v>
      </c>
      <c r="G772" s="1">
        <v>1414</v>
      </c>
      <c r="H772" s="1">
        <v>3500</v>
      </c>
      <c r="I772" s="53">
        <v>4949</v>
      </c>
      <c r="J772" s="1">
        <v>100</v>
      </c>
      <c r="L772" s="53">
        <v>11364</v>
      </c>
      <c r="M772" s="53">
        <v>0</v>
      </c>
      <c r="N772" s="53">
        <v>0</v>
      </c>
      <c r="O772" s="53">
        <v>0</v>
      </c>
      <c r="P772" s="53">
        <v>0</v>
      </c>
      <c r="S772" s="53">
        <v>0</v>
      </c>
      <c r="T772" s="53">
        <v>0</v>
      </c>
      <c r="U772" s="53">
        <v>0</v>
      </c>
      <c r="V772" s="53">
        <v>20</v>
      </c>
      <c r="W772" s="53">
        <v>20</v>
      </c>
      <c r="X772" s="53">
        <v>20</v>
      </c>
      <c r="Y772" s="53">
        <v>20</v>
      </c>
      <c r="Z772" s="53">
        <v>20</v>
      </c>
      <c r="AA772" s="53">
        <v>0</v>
      </c>
      <c r="AB772" s="53">
        <v>0</v>
      </c>
      <c r="AC772" s="54">
        <v>0</v>
      </c>
      <c r="AD772" s="54">
        <v>0</v>
      </c>
      <c r="AE772" s="54">
        <v>0</v>
      </c>
      <c r="AF772" s="54">
        <v>0</v>
      </c>
      <c r="AG772" s="54">
        <v>0</v>
      </c>
      <c r="AH772" s="54">
        <v>20</v>
      </c>
      <c r="AI772" s="54">
        <v>20</v>
      </c>
      <c r="AJ772" s="54">
        <v>20</v>
      </c>
      <c r="AK772" s="1">
        <v>20</v>
      </c>
      <c r="AL772" s="1">
        <v>20</v>
      </c>
      <c r="AM772" s="1">
        <v>0</v>
      </c>
      <c r="AN772" s="1">
        <v>0</v>
      </c>
      <c r="AO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42" t="str">
        <f t="shared" si="22"/>
        <v/>
      </c>
      <c r="AX772" s="142" t="str">
        <f t="shared" si="23"/>
        <v/>
      </c>
    </row>
    <row r="773" spans="3:50">
      <c r="C773" s="1" t="s">
        <v>1053</v>
      </c>
      <c r="E773" s="1">
        <v>1295</v>
      </c>
      <c r="F773" s="1">
        <v>17932.52</v>
      </c>
      <c r="G773" s="1">
        <v>13479.27</v>
      </c>
      <c r="H773" s="1">
        <v>2255</v>
      </c>
      <c r="I773" s="53">
        <v>40438</v>
      </c>
      <c r="J773" s="1">
        <v>100</v>
      </c>
      <c r="K773" s="1">
        <v>0</v>
      </c>
      <c r="L773" s="53">
        <v>40438</v>
      </c>
      <c r="M773" s="53">
        <v>0</v>
      </c>
      <c r="N773" s="53">
        <v>0</v>
      </c>
      <c r="O773" s="53">
        <v>0</v>
      </c>
      <c r="P773" s="53">
        <v>0</v>
      </c>
      <c r="Q773" s="53" t="s">
        <v>1032</v>
      </c>
      <c r="R773" s="53" t="s">
        <v>1032</v>
      </c>
      <c r="S773" s="53">
        <v>0</v>
      </c>
      <c r="T773" s="53">
        <v>0</v>
      </c>
      <c r="U773" s="53">
        <v>0</v>
      </c>
      <c r="V773" s="53">
        <v>0</v>
      </c>
      <c r="W773" s="53">
        <v>0</v>
      </c>
      <c r="X773" s="53">
        <v>0</v>
      </c>
      <c r="Y773" s="53">
        <v>0</v>
      </c>
      <c r="Z773" s="53">
        <v>0</v>
      </c>
      <c r="AA773" s="53">
        <v>0</v>
      </c>
      <c r="AB773" s="53">
        <v>0</v>
      </c>
      <c r="AC773" s="54">
        <v>20</v>
      </c>
      <c r="AD773" s="54">
        <v>20</v>
      </c>
      <c r="AE773" s="54">
        <v>20</v>
      </c>
      <c r="AF773" s="54">
        <v>20</v>
      </c>
      <c r="AG773" s="54">
        <v>20</v>
      </c>
      <c r="AH773" s="54">
        <v>0</v>
      </c>
      <c r="AI773" s="54">
        <v>0</v>
      </c>
      <c r="AJ773" s="54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 t="s">
        <v>1032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42" t="str">
        <f t="shared" si="22"/>
        <v/>
      </c>
      <c r="AX773" s="142" t="str">
        <f t="shared" si="23"/>
        <v/>
      </c>
    </row>
    <row r="774" spans="3:50">
      <c r="C774" s="1" t="s">
        <v>1054</v>
      </c>
      <c r="D774" s="1" t="s">
        <v>1055</v>
      </c>
      <c r="E774" s="1">
        <v>9</v>
      </c>
      <c r="F774" s="1">
        <v>57.5</v>
      </c>
      <c r="G774" s="1">
        <v>6.25</v>
      </c>
      <c r="H774" s="1">
        <v>3000</v>
      </c>
      <c r="I774" s="53">
        <v>19</v>
      </c>
      <c r="J774" s="1">
        <v>100</v>
      </c>
      <c r="L774" s="53">
        <v>19</v>
      </c>
      <c r="M774" s="53">
        <v>0</v>
      </c>
      <c r="N774" s="53">
        <v>0</v>
      </c>
      <c r="O774" s="53">
        <v>0</v>
      </c>
      <c r="P774" s="53">
        <v>0</v>
      </c>
      <c r="S774" s="53">
        <v>0</v>
      </c>
      <c r="T774" s="53">
        <v>0</v>
      </c>
      <c r="U774" s="53">
        <v>0</v>
      </c>
      <c r="V774" s="53">
        <v>0</v>
      </c>
      <c r="W774" s="53">
        <v>0</v>
      </c>
      <c r="X774" s="53">
        <v>0</v>
      </c>
      <c r="Y774" s="53">
        <v>0</v>
      </c>
      <c r="Z774" s="53">
        <v>0</v>
      </c>
      <c r="AA774" s="53">
        <v>0</v>
      </c>
      <c r="AB774" s="53">
        <v>0</v>
      </c>
      <c r="AC774" s="54">
        <v>20</v>
      </c>
      <c r="AD774" s="54">
        <v>20</v>
      </c>
      <c r="AE774" s="54">
        <v>20</v>
      </c>
      <c r="AF774" s="54">
        <v>20</v>
      </c>
      <c r="AG774" s="54">
        <v>20</v>
      </c>
      <c r="AH774" s="54">
        <v>0</v>
      </c>
      <c r="AI774" s="54">
        <v>0</v>
      </c>
      <c r="AJ774" s="54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42" t="str">
        <f t="shared" si="22"/>
        <v/>
      </c>
      <c r="AX774" s="142" t="str">
        <f t="shared" si="23"/>
        <v/>
      </c>
    </row>
    <row r="775" spans="3:50">
      <c r="C775" s="1" t="s">
        <v>1054</v>
      </c>
      <c r="D775" s="1" t="s">
        <v>1056</v>
      </c>
      <c r="E775" s="1">
        <v>2</v>
      </c>
      <c r="F775" s="1">
        <v>27</v>
      </c>
      <c r="G775" s="1">
        <v>16</v>
      </c>
      <c r="H775" s="1">
        <v>3000</v>
      </c>
      <c r="I775" s="53">
        <v>48</v>
      </c>
      <c r="J775" s="1">
        <v>100</v>
      </c>
      <c r="L775" s="53">
        <v>48</v>
      </c>
      <c r="M775" s="53">
        <v>0</v>
      </c>
      <c r="N775" s="53">
        <v>0</v>
      </c>
      <c r="O775" s="53">
        <v>0</v>
      </c>
      <c r="P775" s="53">
        <v>0</v>
      </c>
      <c r="S775" s="53">
        <v>0</v>
      </c>
      <c r="T775" s="53">
        <v>0</v>
      </c>
      <c r="U775" s="53">
        <v>0</v>
      </c>
      <c r="V775" s="53">
        <v>0</v>
      </c>
      <c r="W775" s="53">
        <v>0</v>
      </c>
      <c r="X775" s="53">
        <v>0</v>
      </c>
      <c r="Y775" s="53">
        <v>0</v>
      </c>
      <c r="Z775" s="53">
        <v>0</v>
      </c>
      <c r="AA775" s="53">
        <v>0</v>
      </c>
      <c r="AB775" s="53">
        <v>0</v>
      </c>
      <c r="AC775" s="54">
        <v>20</v>
      </c>
      <c r="AD775" s="54">
        <v>20</v>
      </c>
      <c r="AE775" s="54">
        <v>20</v>
      </c>
      <c r="AF775" s="54">
        <v>20</v>
      </c>
      <c r="AG775" s="54">
        <v>20</v>
      </c>
      <c r="AH775" s="54">
        <v>0</v>
      </c>
      <c r="AI775" s="54">
        <v>0</v>
      </c>
      <c r="AJ775" s="54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42" t="str">
        <f t="shared" si="22"/>
        <v/>
      </c>
      <c r="AX775" s="142" t="str">
        <f t="shared" si="23"/>
        <v/>
      </c>
    </row>
    <row r="776" spans="3:50">
      <c r="C776" s="1" t="s">
        <v>1054</v>
      </c>
      <c r="D776" s="1" t="s">
        <v>1057</v>
      </c>
      <c r="E776" s="1">
        <v>30</v>
      </c>
      <c r="F776" s="1">
        <v>310.60000000000002</v>
      </c>
      <c r="G776" s="1">
        <v>263.60000000000002</v>
      </c>
      <c r="H776" s="1">
        <v>3000</v>
      </c>
      <c r="I776" s="53">
        <v>791</v>
      </c>
      <c r="J776" s="1">
        <v>100</v>
      </c>
      <c r="L776" s="53">
        <v>791</v>
      </c>
      <c r="M776" s="53">
        <v>0</v>
      </c>
      <c r="N776" s="53">
        <v>0</v>
      </c>
      <c r="O776" s="53">
        <v>0</v>
      </c>
      <c r="P776" s="53">
        <v>0</v>
      </c>
      <c r="S776" s="53">
        <v>0</v>
      </c>
      <c r="T776" s="53">
        <v>0</v>
      </c>
      <c r="U776" s="53">
        <v>0</v>
      </c>
      <c r="V776" s="53">
        <v>0</v>
      </c>
      <c r="W776" s="53">
        <v>0</v>
      </c>
      <c r="X776" s="53">
        <v>0</v>
      </c>
      <c r="Y776" s="53">
        <v>0</v>
      </c>
      <c r="Z776" s="53">
        <v>0</v>
      </c>
      <c r="AA776" s="53">
        <v>0</v>
      </c>
      <c r="AB776" s="53">
        <v>0</v>
      </c>
      <c r="AC776" s="54">
        <v>20</v>
      </c>
      <c r="AD776" s="54">
        <v>20</v>
      </c>
      <c r="AE776" s="54">
        <v>20</v>
      </c>
      <c r="AF776" s="54">
        <v>20</v>
      </c>
      <c r="AG776" s="54">
        <v>20</v>
      </c>
      <c r="AH776" s="54">
        <v>0</v>
      </c>
      <c r="AI776" s="54">
        <v>0</v>
      </c>
      <c r="AJ776" s="54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42" t="str">
        <f t="shared" ref="AW776:AW839" si="24">IF(SUM($E776:$AV776)&lt;&gt;0,IFERROR(IFERROR(INDEX(pname,MATCH($B776,pid_fao,0),1),INDEX(pname,MATCH($B776,pid_th,0),1)),""),"")</f>
        <v/>
      </c>
      <c r="AX776" s="142" t="str">
        <f t="shared" ref="AX776:AX839" si="25">IF(SUM($E776:$AV776)&lt;&gt;0,IFERROR(IFERROR(INDEX(pname,MATCH($B776,pid_fao,0),5),INDEX(pname,MATCH($B776,pid_th,0),5)),""),"")</f>
        <v/>
      </c>
    </row>
    <row r="777" spans="3:50">
      <c r="C777" s="1" t="s">
        <v>1054</v>
      </c>
      <c r="D777" s="1" t="s">
        <v>1058</v>
      </c>
      <c r="E777" s="1">
        <v>1</v>
      </c>
      <c r="F777" s="1">
        <v>11</v>
      </c>
      <c r="G777" s="1">
        <v>11</v>
      </c>
      <c r="H777" s="1">
        <v>3000</v>
      </c>
      <c r="I777" s="53">
        <v>33</v>
      </c>
      <c r="J777" s="1">
        <v>100</v>
      </c>
      <c r="L777" s="53">
        <v>33</v>
      </c>
      <c r="M777" s="53">
        <v>0</v>
      </c>
      <c r="N777" s="53">
        <v>0</v>
      </c>
      <c r="O777" s="53">
        <v>0</v>
      </c>
      <c r="P777" s="53">
        <v>0</v>
      </c>
      <c r="S777" s="53">
        <v>0</v>
      </c>
      <c r="T777" s="53">
        <v>0</v>
      </c>
      <c r="U777" s="53">
        <v>0</v>
      </c>
      <c r="V777" s="53">
        <v>0</v>
      </c>
      <c r="W777" s="53">
        <v>0</v>
      </c>
      <c r="X777" s="53">
        <v>0</v>
      </c>
      <c r="Y777" s="53">
        <v>0</v>
      </c>
      <c r="Z777" s="53">
        <v>0</v>
      </c>
      <c r="AA777" s="53">
        <v>0</v>
      </c>
      <c r="AB777" s="53">
        <v>0</v>
      </c>
      <c r="AC777" s="54">
        <v>20</v>
      </c>
      <c r="AD777" s="54">
        <v>20</v>
      </c>
      <c r="AE777" s="54">
        <v>20</v>
      </c>
      <c r="AF777" s="54">
        <v>20</v>
      </c>
      <c r="AG777" s="54">
        <v>20</v>
      </c>
      <c r="AH777" s="54">
        <v>0</v>
      </c>
      <c r="AI777" s="54">
        <v>0</v>
      </c>
      <c r="AJ777" s="54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42" t="str">
        <f t="shared" si="24"/>
        <v/>
      </c>
      <c r="AX777" s="142" t="str">
        <f t="shared" si="25"/>
        <v/>
      </c>
    </row>
    <row r="778" spans="3:50">
      <c r="C778" s="1" t="s">
        <v>1054</v>
      </c>
      <c r="D778" s="1" t="s">
        <v>1059</v>
      </c>
      <c r="E778" s="1">
        <v>70</v>
      </c>
      <c r="F778" s="1">
        <v>966.9</v>
      </c>
      <c r="G778" s="1">
        <v>784.65</v>
      </c>
      <c r="H778" s="1">
        <v>3000</v>
      </c>
      <c r="I778" s="53">
        <v>2354</v>
      </c>
      <c r="J778" s="1">
        <v>100</v>
      </c>
      <c r="L778" s="53">
        <v>2354</v>
      </c>
      <c r="M778" s="53">
        <v>0</v>
      </c>
      <c r="N778" s="53">
        <v>0</v>
      </c>
      <c r="O778" s="53">
        <v>0</v>
      </c>
      <c r="P778" s="53">
        <v>0</v>
      </c>
      <c r="S778" s="53">
        <v>0</v>
      </c>
      <c r="T778" s="53">
        <v>0</v>
      </c>
      <c r="U778" s="53">
        <v>0</v>
      </c>
      <c r="V778" s="53">
        <v>0</v>
      </c>
      <c r="W778" s="53">
        <v>0</v>
      </c>
      <c r="X778" s="53">
        <v>0</v>
      </c>
      <c r="Y778" s="53">
        <v>0</v>
      </c>
      <c r="Z778" s="53">
        <v>0</v>
      </c>
      <c r="AA778" s="53">
        <v>0</v>
      </c>
      <c r="AB778" s="53">
        <v>0</v>
      </c>
      <c r="AC778" s="54">
        <v>20</v>
      </c>
      <c r="AD778" s="54">
        <v>20</v>
      </c>
      <c r="AE778" s="54">
        <v>20</v>
      </c>
      <c r="AF778" s="54">
        <v>20</v>
      </c>
      <c r="AG778" s="54">
        <v>20</v>
      </c>
      <c r="AH778" s="54">
        <v>0</v>
      </c>
      <c r="AI778" s="54">
        <v>0</v>
      </c>
      <c r="AJ778" s="54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42" t="str">
        <f t="shared" si="24"/>
        <v/>
      </c>
      <c r="AX778" s="142" t="str">
        <f t="shared" si="25"/>
        <v/>
      </c>
    </row>
    <row r="779" spans="3:50">
      <c r="C779" s="1" t="s">
        <v>1054</v>
      </c>
      <c r="D779" s="1" t="s">
        <v>1060</v>
      </c>
      <c r="E779" s="1">
        <v>122</v>
      </c>
      <c r="F779" s="1">
        <v>1818.78</v>
      </c>
      <c r="G779" s="1">
        <v>1463.28</v>
      </c>
      <c r="H779" s="1">
        <v>3000</v>
      </c>
      <c r="I779" s="53">
        <v>4390</v>
      </c>
      <c r="J779" s="1">
        <v>100</v>
      </c>
      <c r="L779" s="53">
        <v>4390</v>
      </c>
      <c r="M779" s="53">
        <v>0</v>
      </c>
      <c r="N779" s="53">
        <v>0</v>
      </c>
      <c r="O779" s="53">
        <v>0</v>
      </c>
      <c r="P779" s="53">
        <v>0</v>
      </c>
      <c r="S779" s="53">
        <v>0</v>
      </c>
      <c r="T779" s="53">
        <v>0</v>
      </c>
      <c r="U779" s="53">
        <v>0</v>
      </c>
      <c r="V779" s="53">
        <v>0</v>
      </c>
      <c r="W779" s="53">
        <v>0</v>
      </c>
      <c r="X779" s="53">
        <v>0</v>
      </c>
      <c r="Y779" s="53">
        <v>0</v>
      </c>
      <c r="Z779" s="53">
        <v>0</v>
      </c>
      <c r="AA779" s="53">
        <v>0</v>
      </c>
      <c r="AB779" s="53">
        <v>0</v>
      </c>
      <c r="AC779" s="54">
        <v>20</v>
      </c>
      <c r="AD779" s="54">
        <v>20</v>
      </c>
      <c r="AE779" s="54">
        <v>20</v>
      </c>
      <c r="AF779" s="54">
        <v>20</v>
      </c>
      <c r="AG779" s="54">
        <v>20</v>
      </c>
      <c r="AH779" s="54">
        <v>0</v>
      </c>
      <c r="AI779" s="54">
        <v>0</v>
      </c>
      <c r="AJ779" s="54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42" t="str">
        <f t="shared" si="24"/>
        <v/>
      </c>
      <c r="AX779" s="142" t="str">
        <f t="shared" si="25"/>
        <v/>
      </c>
    </row>
    <row r="780" spans="3:50">
      <c r="C780" s="1" t="s">
        <v>1054</v>
      </c>
      <c r="D780" s="1" t="s">
        <v>1061</v>
      </c>
      <c r="E780" s="1">
        <v>495</v>
      </c>
      <c r="F780" s="1">
        <v>6432.33</v>
      </c>
      <c r="G780" s="1">
        <v>4054.33</v>
      </c>
      <c r="H780" s="1">
        <v>3000</v>
      </c>
      <c r="I780" s="53">
        <v>12163</v>
      </c>
      <c r="J780" s="1">
        <v>100</v>
      </c>
      <c r="L780" s="53">
        <v>12163</v>
      </c>
      <c r="M780" s="53">
        <v>0</v>
      </c>
      <c r="N780" s="53">
        <v>0</v>
      </c>
      <c r="O780" s="53">
        <v>0</v>
      </c>
      <c r="P780" s="53">
        <v>0</v>
      </c>
      <c r="S780" s="53">
        <v>0</v>
      </c>
      <c r="T780" s="53">
        <v>0</v>
      </c>
      <c r="U780" s="53">
        <v>0</v>
      </c>
      <c r="V780" s="53">
        <v>0</v>
      </c>
      <c r="W780" s="53">
        <v>0</v>
      </c>
      <c r="X780" s="53">
        <v>0</v>
      </c>
      <c r="Y780" s="53">
        <v>0</v>
      </c>
      <c r="Z780" s="53">
        <v>0</v>
      </c>
      <c r="AA780" s="53">
        <v>0</v>
      </c>
      <c r="AB780" s="53">
        <v>0</v>
      </c>
      <c r="AC780" s="54">
        <v>20</v>
      </c>
      <c r="AD780" s="54">
        <v>20</v>
      </c>
      <c r="AE780" s="54">
        <v>20</v>
      </c>
      <c r="AF780" s="54">
        <v>20</v>
      </c>
      <c r="AG780" s="54">
        <v>20</v>
      </c>
      <c r="AH780" s="54">
        <v>0</v>
      </c>
      <c r="AI780" s="54">
        <v>0</v>
      </c>
      <c r="AJ780" s="54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42" t="str">
        <f t="shared" si="24"/>
        <v/>
      </c>
      <c r="AX780" s="142" t="str">
        <f t="shared" si="25"/>
        <v/>
      </c>
    </row>
    <row r="781" spans="3:50">
      <c r="C781" s="1" t="s">
        <v>1054</v>
      </c>
      <c r="D781" s="1" t="s">
        <v>1062</v>
      </c>
      <c r="E781" s="1">
        <v>21</v>
      </c>
      <c r="F781" s="1">
        <v>176.75</v>
      </c>
      <c r="G781" s="1">
        <v>119.75</v>
      </c>
      <c r="H781" s="1">
        <v>3000</v>
      </c>
      <c r="I781" s="53">
        <v>359</v>
      </c>
      <c r="J781" s="1">
        <v>100</v>
      </c>
      <c r="L781" s="53">
        <v>359</v>
      </c>
      <c r="M781" s="53">
        <v>0</v>
      </c>
      <c r="N781" s="53">
        <v>0</v>
      </c>
      <c r="O781" s="53">
        <v>0</v>
      </c>
      <c r="P781" s="53">
        <v>0</v>
      </c>
      <c r="S781" s="53">
        <v>0</v>
      </c>
      <c r="T781" s="53">
        <v>0</v>
      </c>
      <c r="U781" s="53">
        <v>0</v>
      </c>
      <c r="V781" s="53">
        <v>0</v>
      </c>
      <c r="W781" s="53">
        <v>0</v>
      </c>
      <c r="X781" s="53">
        <v>0</v>
      </c>
      <c r="Y781" s="53">
        <v>0</v>
      </c>
      <c r="Z781" s="53">
        <v>0</v>
      </c>
      <c r="AA781" s="53">
        <v>0</v>
      </c>
      <c r="AB781" s="53">
        <v>0</v>
      </c>
      <c r="AC781" s="54">
        <v>20</v>
      </c>
      <c r="AD781" s="54">
        <v>20</v>
      </c>
      <c r="AE781" s="54">
        <v>20</v>
      </c>
      <c r="AF781" s="54">
        <v>20</v>
      </c>
      <c r="AG781" s="54">
        <v>20</v>
      </c>
      <c r="AH781" s="54">
        <v>0</v>
      </c>
      <c r="AI781" s="54">
        <v>0</v>
      </c>
      <c r="AJ781" s="54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42" t="str">
        <f t="shared" si="24"/>
        <v/>
      </c>
      <c r="AX781" s="142" t="str">
        <f t="shared" si="25"/>
        <v/>
      </c>
    </row>
    <row r="782" spans="3:50">
      <c r="C782" s="1" t="s">
        <v>1054</v>
      </c>
      <c r="D782" s="1" t="s">
        <v>1063</v>
      </c>
      <c r="E782" s="1">
        <v>402</v>
      </c>
      <c r="F782" s="1">
        <v>5861.5</v>
      </c>
      <c r="G782" s="1">
        <v>4553.25</v>
      </c>
      <c r="H782" s="1">
        <v>3000</v>
      </c>
      <c r="I782" s="53">
        <v>13660</v>
      </c>
      <c r="J782" s="1">
        <v>100</v>
      </c>
      <c r="L782" s="53">
        <v>13660</v>
      </c>
      <c r="M782" s="53">
        <v>0</v>
      </c>
      <c r="N782" s="53">
        <v>0</v>
      </c>
      <c r="O782" s="53">
        <v>0</v>
      </c>
      <c r="P782" s="53">
        <v>0</v>
      </c>
      <c r="S782" s="53">
        <v>0</v>
      </c>
      <c r="T782" s="53">
        <v>0</v>
      </c>
      <c r="U782" s="53">
        <v>0</v>
      </c>
      <c r="V782" s="53">
        <v>0</v>
      </c>
      <c r="W782" s="53">
        <v>0</v>
      </c>
      <c r="X782" s="53">
        <v>0</v>
      </c>
      <c r="Y782" s="53">
        <v>0</v>
      </c>
      <c r="Z782" s="53">
        <v>0</v>
      </c>
      <c r="AA782" s="53">
        <v>0</v>
      </c>
      <c r="AB782" s="53">
        <v>0</v>
      </c>
      <c r="AC782" s="54">
        <v>20</v>
      </c>
      <c r="AD782" s="54">
        <v>20</v>
      </c>
      <c r="AE782" s="54">
        <v>20</v>
      </c>
      <c r="AF782" s="54">
        <v>20</v>
      </c>
      <c r="AG782" s="54">
        <v>20</v>
      </c>
      <c r="AH782" s="54">
        <v>0</v>
      </c>
      <c r="AI782" s="54">
        <v>0</v>
      </c>
      <c r="AJ782" s="54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42" t="str">
        <f t="shared" si="24"/>
        <v/>
      </c>
      <c r="AX782" s="142" t="str">
        <f t="shared" si="25"/>
        <v/>
      </c>
    </row>
    <row r="783" spans="3:50">
      <c r="C783" s="1" t="s">
        <v>1054</v>
      </c>
      <c r="D783" s="1" t="s">
        <v>1064</v>
      </c>
      <c r="E783" s="1">
        <v>143</v>
      </c>
      <c r="F783" s="1">
        <v>2270.16</v>
      </c>
      <c r="G783" s="1">
        <v>2207.16</v>
      </c>
      <c r="H783" s="1">
        <v>3000</v>
      </c>
      <c r="I783" s="53">
        <v>6621</v>
      </c>
      <c r="J783" s="1">
        <v>100</v>
      </c>
      <c r="L783" s="53">
        <v>6621</v>
      </c>
      <c r="M783" s="53">
        <v>0</v>
      </c>
      <c r="N783" s="53">
        <v>0</v>
      </c>
      <c r="O783" s="53">
        <v>0</v>
      </c>
      <c r="P783" s="53">
        <v>0</v>
      </c>
      <c r="S783" s="53">
        <v>0</v>
      </c>
      <c r="T783" s="53">
        <v>0</v>
      </c>
      <c r="U783" s="53">
        <v>0</v>
      </c>
      <c r="V783" s="53">
        <v>0</v>
      </c>
      <c r="W783" s="53">
        <v>0</v>
      </c>
      <c r="X783" s="53">
        <v>0</v>
      </c>
      <c r="Y783" s="53">
        <v>0</v>
      </c>
      <c r="Z783" s="53">
        <v>0</v>
      </c>
      <c r="AA783" s="53">
        <v>0</v>
      </c>
      <c r="AB783" s="53">
        <v>0</v>
      </c>
      <c r="AC783" s="54">
        <v>20</v>
      </c>
      <c r="AD783" s="54">
        <v>20</v>
      </c>
      <c r="AE783" s="54">
        <v>20</v>
      </c>
      <c r="AF783" s="54">
        <v>20</v>
      </c>
      <c r="AG783" s="54">
        <v>20</v>
      </c>
      <c r="AH783" s="54">
        <v>0</v>
      </c>
      <c r="AI783" s="54">
        <v>0</v>
      </c>
      <c r="AJ783" s="54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42" t="str">
        <f t="shared" si="24"/>
        <v/>
      </c>
      <c r="AX783" s="142" t="str">
        <f t="shared" si="25"/>
        <v/>
      </c>
    </row>
    <row r="784" spans="3:50">
      <c r="C784" s="1" t="s">
        <v>1065</v>
      </c>
      <c r="E784" s="1">
        <v>7898</v>
      </c>
      <c r="F784" s="1">
        <v>149644</v>
      </c>
      <c r="G784" s="1">
        <v>142274.5</v>
      </c>
      <c r="H784" s="1">
        <v>3328</v>
      </c>
      <c r="I784" s="53">
        <v>497964</v>
      </c>
      <c r="J784" s="1">
        <v>100</v>
      </c>
      <c r="K784" s="1">
        <v>0</v>
      </c>
      <c r="L784" s="53">
        <v>497964</v>
      </c>
      <c r="M784" s="53">
        <v>15</v>
      </c>
      <c r="N784" s="53">
        <v>30</v>
      </c>
      <c r="O784" s="53">
        <v>30</v>
      </c>
      <c r="P784" s="53">
        <v>15</v>
      </c>
      <c r="Q784" s="53" t="s">
        <v>1032</v>
      </c>
      <c r="R784" s="53" t="s">
        <v>1032</v>
      </c>
      <c r="S784" s="53">
        <v>0</v>
      </c>
      <c r="T784" s="53">
        <v>0</v>
      </c>
      <c r="U784" s="53">
        <v>0</v>
      </c>
      <c r="V784" s="53">
        <v>0</v>
      </c>
      <c r="W784" s="53">
        <v>5</v>
      </c>
      <c r="X784" s="53">
        <v>5</v>
      </c>
      <c r="Y784" s="53">
        <v>15</v>
      </c>
      <c r="Z784" s="53">
        <v>30</v>
      </c>
      <c r="AA784" s="53">
        <v>30</v>
      </c>
      <c r="AB784" s="53">
        <v>15</v>
      </c>
      <c r="AC784" s="54">
        <v>0</v>
      </c>
      <c r="AD784" s="54">
        <v>0</v>
      </c>
      <c r="AE784" s="54">
        <v>0</v>
      </c>
      <c r="AF784" s="54">
        <v>0</v>
      </c>
      <c r="AG784" s="54">
        <v>0</v>
      </c>
      <c r="AH784" s="54">
        <v>0</v>
      </c>
      <c r="AI784" s="54">
        <v>5</v>
      </c>
      <c r="AJ784" s="54">
        <v>5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 t="s">
        <v>1032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42" t="str">
        <f t="shared" si="24"/>
        <v/>
      </c>
      <c r="AX784" s="142" t="str">
        <f t="shared" si="25"/>
        <v/>
      </c>
    </row>
    <row r="785" spans="3:50">
      <c r="C785" s="1" t="s">
        <v>1066</v>
      </c>
      <c r="D785" s="1" t="s">
        <v>1066</v>
      </c>
      <c r="E785" s="1">
        <v>320</v>
      </c>
      <c r="F785" s="1">
        <v>3619</v>
      </c>
      <c r="G785" s="1">
        <v>3619</v>
      </c>
      <c r="H785" s="1">
        <v>3500</v>
      </c>
      <c r="I785" s="53">
        <v>12667</v>
      </c>
      <c r="J785" s="1">
        <v>100</v>
      </c>
      <c r="L785" s="53">
        <v>12667</v>
      </c>
      <c r="M785" s="53">
        <v>15</v>
      </c>
      <c r="N785" s="53">
        <v>30</v>
      </c>
      <c r="O785" s="53">
        <v>30</v>
      </c>
      <c r="P785" s="53">
        <v>15</v>
      </c>
      <c r="S785" s="53">
        <v>0</v>
      </c>
      <c r="T785" s="53">
        <v>0</v>
      </c>
      <c r="U785" s="53">
        <v>0</v>
      </c>
      <c r="V785" s="53">
        <v>0</v>
      </c>
      <c r="W785" s="53">
        <v>5</v>
      </c>
      <c r="X785" s="53">
        <v>5</v>
      </c>
      <c r="Y785" s="53">
        <v>15</v>
      </c>
      <c r="Z785" s="53">
        <v>30</v>
      </c>
      <c r="AA785" s="53">
        <v>30</v>
      </c>
      <c r="AB785" s="53">
        <v>15</v>
      </c>
      <c r="AC785" s="54">
        <v>0</v>
      </c>
      <c r="AD785" s="54">
        <v>0</v>
      </c>
      <c r="AE785" s="54">
        <v>0</v>
      </c>
      <c r="AF785" s="54">
        <v>0</v>
      </c>
      <c r="AG785" s="54">
        <v>0</v>
      </c>
      <c r="AH785" s="54">
        <v>0</v>
      </c>
      <c r="AI785" s="54">
        <v>5</v>
      </c>
      <c r="AJ785" s="54">
        <v>5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42" t="str">
        <f t="shared" si="24"/>
        <v/>
      </c>
      <c r="AX785" s="142" t="str">
        <f t="shared" si="25"/>
        <v/>
      </c>
    </row>
    <row r="786" spans="3:50">
      <c r="C786" s="1" t="s">
        <v>1066</v>
      </c>
      <c r="D786" s="1" t="s">
        <v>1067</v>
      </c>
      <c r="E786" s="1">
        <v>514</v>
      </c>
      <c r="F786" s="1">
        <v>8677</v>
      </c>
      <c r="G786" s="1">
        <v>8677</v>
      </c>
      <c r="H786" s="1">
        <v>3500</v>
      </c>
      <c r="I786" s="53">
        <v>30370</v>
      </c>
      <c r="J786" s="1">
        <v>100</v>
      </c>
      <c r="L786" s="53">
        <v>30370</v>
      </c>
      <c r="M786" s="53">
        <v>15</v>
      </c>
      <c r="N786" s="53">
        <v>30</v>
      </c>
      <c r="O786" s="53">
        <v>30</v>
      </c>
      <c r="P786" s="53">
        <v>15</v>
      </c>
      <c r="S786" s="53">
        <v>0</v>
      </c>
      <c r="T786" s="53">
        <v>0</v>
      </c>
      <c r="U786" s="53">
        <v>0</v>
      </c>
      <c r="V786" s="53">
        <v>0</v>
      </c>
      <c r="W786" s="53">
        <v>5</v>
      </c>
      <c r="X786" s="53">
        <v>5</v>
      </c>
      <c r="Y786" s="53">
        <v>15</v>
      </c>
      <c r="Z786" s="53">
        <v>30</v>
      </c>
      <c r="AA786" s="53">
        <v>30</v>
      </c>
      <c r="AB786" s="53">
        <v>15</v>
      </c>
      <c r="AC786" s="54">
        <v>0</v>
      </c>
      <c r="AD786" s="54">
        <v>0</v>
      </c>
      <c r="AE786" s="54">
        <v>0</v>
      </c>
      <c r="AF786" s="54">
        <v>0</v>
      </c>
      <c r="AG786" s="54">
        <v>0</v>
      </c>
      <c r="AH786" s="54">
        <v>0</v>
      </c>
      <c r="AI786" s="54">
        <v>5</v>
      </c>
      <c r="AJ786" s="54">
        <v>5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42" t="str">
        <f t="shared" si="24"/>
        <v/>
      </c>
      <c r="AX786" s="142" t="str">
        <f t="shared" si="25"/>
        <v/>
      </c>
    </row>
    <row r="787" spans="3:50">
      <c r="C787" s="1" t="s">
        <v>1066</v>
      </c>
      <c r="D787" s="1" t="s">
        <v>1068</v>
      </c>
      <c r="E787" s="1">
        <v>883</v>
      </c>
      <c r="F787" s="1">
        <v>17483</v>
      </c>
      <c r="G787" s="1">
        <v>17483</v>
      </c>
      <c r="H787" s="1">
        <v>3500</v>
      </c>
      <c r="I787" s="53">
        <v>61191</v>
      </c>
      <c r="J787" s="1">
        <v>100</v>
      </c>
      <c r="L787" s="53">
        <v>61191</v>
      </c>
      <c r="M787" s="53">
        <v>15</v>
      </c>
      <c r="N787" s="53">
        <v>30</v>
      </c>
      <c r="O787" s="53">
        <v>30</v>
      </c>
      <c r="P787" s="53">
        <v>15</v>
      </c>
      <c r="S787" s="53">
        <v>0</v>
      </c>
      <c r="T787" s="53">
        <v>0</v>
      </c>
      <c r="U787" s="53">
        <v>0</v>
      </c>
      <c r="V787" s="53">
        <v>0</v>
      </c>
      <c r="W787" s="53">
        <v>5</v>
      </c>
      <c r="X787" s="53">
        <v>5</v>
      </c>
      <c r="Y787" s="53">
        <v>15</v>
      </c>
      <c r="Z787" s="53">
        <v>30</v>
      </c>
      <c r="AA787" s="53">
        <v>30</v>
      </c>
      <c r="AB787" s="53">
        <v>15</v>
      </c>
      <c r="AC787" s="54">
        <v>0</v>
      </c>
      <c r="AD787" s="54">
        <v>0</v>
      </c>
      <c r="AE787" s="54">
        <v>0</v>
      </c>
      <c r="AF787" s="54">
        <v>0</v>
      </c>
      <c r="AG787" s="54">
        <v>0</v>
      </c>
      <c r="AH787" s="54">
        <v>0</v>
      </c>
      <c r="AI787" s="54">
        <v>5</v>
      </c>
      <c r="AJ787" s="54">
        <v>5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42" t="str">
        <f t="shared" si="24"/>
        <v/>
      </c>
      <c r="AX787" s="142" t="str">
        <f t="shared" si="25"/>
        <v/>
      </c>
    </row>
    <row r="788" spans="3:50">
      <c r="C788" s="1" t="s">
        <v>1066</v>
      </c>
      <c r="D788" s="1" t="s">
        <v>1069</v>
      </c>
      <c r="E788" s="1">
        <v>605</v>
      </c>
      <c r="F788" s="1">
        <v>12119</v>
      </c>
      <c r="G788" s="1">
        <v>12119</v>
      </c>
      <c r="H788" s="1">
        <v>3500</v>
      </c>
      <c r="I788" s="53">
        <v>42417</v>
      </c>
      <c r="J788" s="1">
        <v>100</v>
      </c>
      <c r="L788" s="53">
        <v>42417</v>
      </c>
      <c r="M788" s="53">
        <v>15</v>
      </c>
      <c r="N788" s="53">
        <v>30</v>
      </c>
      <c r="O788" s="53">
        <v>30</v>
      </c>
      <c r="P788" s="53">
        <v>15</v>
      </c>
      <c r="S788" s="53">
        <v>0</v>
      </c>
      <c r="T788" s="53">
        <v>0</v>
      </c>
      <c r="U788" s="53">
        <v>0</v>
      </c>
      <c r="V788" s="53">
        <v>0</v>
      </c>
      <c r="W788" s="53">
        <v>5</v>
      </c>
      <c r="X788" s="53">
        <v>5</v>
      </c>
      <c r="Y788" s="53">
        <v>15</v>
      </c>
      <c r="Z788" s="53">
        <v>30</v>
      </c>
      <c r="AA788" s="53">
        <v>30</v>
      </c>
      <c r="AB788" s="53">
        <v>15</v>
      </c>
      <c r="AC788" s="54">
        <v>0</v>
      </c>
      <c r="AD788" s="54">
        <v>0</v>
      </c>
      <c r="AE788" s="54">
        <v>0</v>
      </c>
      <c r="AF788" s="54">
        <v>0</v>
      </c>
      <c r="AG788" s="54">
        <v>0</v>
      </c>
      <c r="AH788" s="54">
        <v>0</v>
      </c>
      <c r="AI788" s="54">
        <v>5</v>
      </c>
      <c r="AJ788" s="54">
        <v>5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Q788" s="1">
        <v>0</v>
      </c>
      <c r="AR788" s="1" t="s">
        <v>1351</v>
      </c>
      <c r="AS788" s="1">
        <v>0</v>
      </c>
      <c r="AT788" s="1">
        <v>0</v>
      </c>
      <c r="AU788" s="1">
        <v>0</v>
      </c>
      <c r="AV788" s="1">
        <v>0</v>
      </c>
      <c r="AW788" s="142" t="str">
        <f t="shared" si="24"/>
        <v/>
      </c>
      <c r="AX788" s="142" t="str">
        <f t="shared" si="25"/>
        <v/>
      </c>
    </row>
    <row r="789" spans="3:50">
      <c r="C789" s="1" t="s">
        <v>1066</v>
      </c>
      <c r="D789" s="1" t="s">
        <v>1070</v>
      </c>
      <c r="E789" s="1">
        <v>707</v>
      </c>
      <c r="F789" s="1">
        <v>13058</v>
      </c>
      <c r="G789" s="1">
        <v>13058</v>
      </c>
      <c r="H789" s="1">
        <v>3500</v>
      </c>
      <c r="I789" s="53">
        <v>45703</v>
      </c>
      <c r="J789" s="1">
        <v>100</v>
      </c>
      <c r="L789" s="53">
        <v>45703</v>
      </c>
      <c r="M789" s="53">
        <v>15</v>
      </c>
      <c r="N789" s="53">
        <v>30</v>
      </c>
      <c r="O789" s="53">
        <v>30</v>
      </c>
      <c r="P789" s="53">
        <v>15</v>
      </c>
      <c r="S789" s="53">
        <v>0</v>
      </c>
      <c r="T789" s="53">
        <v>0</v>
      </c>
      <c r="U789" s="53">
        <v>0</v>
      </c>
      <c r="V789" s="53">
        <v>0</v>
      </c>
      <c r="W789" s="53">
        <v>5</v>
      </c>
      <c r="X789" s="53">
        <v>5</v>
      </c>
      <c r="Y789" s="53">
        <v>15</v>
      </c>
      <c r="Z789" s="53">
        <v>30</v>
      </c>
      <c r="AA789" s="53">
        <v>30</v>
      </c>
      <c r="AB789" s="53">
        <v>15</v>
      </c>
      <c r="AC789" s="54">
        <v>0</v>
      </c>
      <c r="AD789" s="54">
        <v>0</v>
      </c>
      <c r="AE789" s="54">
        <v>0</v>
      </c>
      <c r="AF789" s="54">
        <v>0</v>
      </c>
      <c r="AG789" s="54">
        <v>0</v>
      </c>
      <c r="AH789" s="54">
        <v>0</v>
      </c>
      <c r="AI789" s="54">
        <v>5</v>
      </c>
      <c r="AJ789" s="54">
        <v>5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42" t="str">
        <f t="shared" si="24"/>
        <v/>
      </c>
      <c r="AX789" s="142" t="str">
        <f t="shared" si="25"/>
        <v/>
      </c>
    </row>
    <row r="790" spans="3:50">
      <c r="C790" s="1" t="s">
        <v>1066</v>
      </c>
      <c r="D790" s="1" t="s">
        <v>1071</v>
      </c>
      <c r="E790" s="1">
        <v>1008</v>
      </c>
      <c r="F790" s="1">
        <v>18919</v>
      </c>
      <c r="G790" s="1">
        <v>15668</v>
      </c>
      <c r="H790" s="1">
        <v>3500</v>
      </c>
      <c r="I790" s="53">
        <v>54838</v>
      </c>
      <c r="J790" s="1">
        <v>100</v>
      </c>
      <c r="L790" s="53">
        <v>54838</v>
      </c>
      <c r="M790" s="53">
        <v>15</v>
      </c>
      <c r="N790" s="53">
        <v>30</v>
      </c>
      <c r="O790" s="53">
        <v>30</v>
      </c>
      <c r="P790" s="53">
        <v>15</v>
      </c>
      <c r="S790" s="53">
        <v>0</v>
      </c>
      <c r="T790" s="53">
        <v>0</v>
      </c>
      <c r="U790" s="53">
        <v>0</v>
      </c>
      <c r="V790" s="53">
        <v>0</v>
      </c>
      <c r="W790" s="53">
        <v>5</v>
      </c>
      <c r="X790" s="53">
        <v>5</v>
      </c>
      <c r="Y790" s="53">
        <v>15</v>
      </c>
      <c r="Z790" s="53">
        <v>30</v>
      </c>
      <c r="AA790" s="53">
        <v>30</v>
      </c>
      <c r="AB790" s="53">
        <v>15</v>
      </c>
      <c r="AC790" s="54">
        <v>0</v>
      </c>
      <c r="AD790" s="54">
        <v>0</v>
      </c>
      <c r="AE790" s="54">
        <v>0</v>
      </c>
      <c r="AF790" s="54">
        <v>0</v>
      </c>
      <c r="AG790" s="54">
        <v>0</v>
      </c>
      <c r="AH790" s="54">
        <v>0</v>
      </c>
      <c r="AI790" s="54">
        <v>5</v>
      </c>
      <c r="AJ790" s="54">
        <v>5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42" t="str">
        <f t="shared" si="24"/>
        <v/>
      </c>
      <c r="AX790" s="142" t="str">
        <f t="shared" si="25"/>
        <v/>
      </c>
    </row>
    <row r="791" spans="3:50">
      <c r="C791" s="1" t="s">
        <v>1066</v>
      </c>
      <c r="D791" s="1" t="s">
        <v>1072</v>
      </c>
      <c r="E791" s="1">
        <v>625</v>
      </c>
      <c r="F791" s="1">
        <v>12131</v>
      </c>
      <c r="G791" s="1">
        <v>12131</v>
      </c>
      <c r="H791" s="1">
        <v>3500</v>
      </c>
      <c r="I791" s="53">
        <v>42459</v>
      </c>
      <c r="J791" s="1">
        <v>100</v>
      </c>
      <c r="L791" s="53">
        <v>42459</v>
      </c>
      <c r="M791" s="53">
        <v>15</v>
      </c>
      <c r="N791" s="53">
        <v>30</v>
      </c>
      <c r="O791" s="53">
        <v>30</v>
      </c>
      <c r="P791" s="53">
        <v>15</v>
      </c>
      <c r="S791" s="53">
        <v>0</v>
      </c>
      <c r="T791" s="53">
        <v>0</v>
      </c>
      <c r="U791" s="53">
        <v>0</v>
      </c>
      <c r="V791" s="53">
        <v>0</v>
      </c>
      <c r="W791" s="53">
        <v>5</v>
      </c>
      <c r="X791" s="53">
        <v>5</v>
      </c>
      <c r="Y791" s="53">
        <v>15</v>
      </c>
      <c r="Z791" s="53">
        <v>30</v>
      </c>
      <c r="AA791" s="53">
        <v>30</v>
      </c>
      <c r="AB791" s="53">
        <v>15</v>
      </c>
      <c r="AC791" s="54">
        <v>0</v>
      </c>
      <c r="AD791" s="54">
        <v>0</v>
      </c>
      <c r="AE791" s="54">
        <v>0</v>
      </c>
      <c r="AF791" s="54">
        <v>0</v>
      </c>
      <c r="AG791" s="54">
        <v>0</v>
      </c>
      <c r="AH791" s="54">
        <v>0</v>
      </c>
      <c r="AI791" s="54">
        <v>5</v>
      </c>
      <c r="AJ791" s="54">
        <v>5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42" t="str">
        <f t="shared" si="24"/>
        <v/>
      </c>
      <c r="AX791" s="142" t="str">
        <f t="shared" si="25"/>
        <v/>
      </c>
    </row>
    <row r="792" spans="3:50">
      <c r="C792" s="1" t="s">
        <v>1066</v>
      </c>
      <c r="D792" s="1" t="s">
        <v>1073</v>
      </c>
      <c r="E792" s="1">
        <v>500</v>
      </c>
      <c r="F792" s="1">
        <v>9748</v>
      </c>
      <c r="G792" s="1">
        <v>9748</v>
      </c>
      <c r="H792" s="1">
        <v>3500</v>
      </c>
      <c r="I792" s="53">
        <v>34118</v>
      </c>
      <c r="J792" s="1">
        <v>100</v>
      </c>
      <c r="L792" s="53">
        <v>34118</v>
      </c>
      <c r="M792" s="53">
        <v>15</v>
      </c>
      <c r="N792" s="53">
        <v>30</v>
      </c>
      <c r="O792" s="53">
        <v>30</v>
      </c>
      <c r="P792" s="53">
        <v>15</v>
      </c>
      <c r="S792" s="53">
        <v>0</v>
      </c>
      <c r="T792" s="53">
        <v>0</v>
      </c>
      <c r="U792" s="53">
        <v>0</v>
      </c>
      <c r="V792" s="53">
        <v>0</v>
      </c>
      <c r="W792" s="53">
        <v>5</v>
      </c>
      <c r="X792" s="53">
        <v>5</v>
      </c>
      <c r="Y792" s="53">
        <v>15</v>
      </c>
      <c r="Z792" s="53">
        <v>30</v>
      </c>
      <c r="AA792" s="53">
        <v>30</v>
      </c>
      <c r="AB792" s="53">
        <v>15</v>
      </c>
      <c r="AC792" s="54">
        <v>0</v>
      </c>
      <c r="AD792" s="54">
        <v>0</v>
      </c>
      <c r="AE792" s="54">
        <v>0</v>
      </c>
      <c r="AF792" s="54">
        <v>0</v>
      </c>
      <c r="AG792" s="54">
        <v>0</v>
      </c>
      <c r="AH792" s="54">
        <v>0</v>
      </c>
      <c r="AI792" s="54">
        <v>5</v>
      </c>
      <c r="AJ792" s="54">
        <v>5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42" t="str">
        <f t="shared" si="24"/>
        <v/>
      </c>
      <c r="AX792" s="142" t="str">
        <f t="shared" si="25"/>
        <v/>
      </c>
    </row>
    <row r="793" spans="3:50">
      <c r="C793" s="1" t="s">
        <v>1066</v>
      </c>
      <c r="D793" s="1" t="s">
        <v>1074</v>
      </c>
      <c r="E793" s="1">
        <v>529</v>
      </c>
      <c r="F793" s="1">
        <v>11345</v>
      </c>
      <c r="G793" s="1">
        <v>11032</v>
      </c>
      <c r="H793" s="1">
        <v>3500</v>
      </c>
      <c r="I793" s="53">
        <v>38612</v>
      </c>
      <c r="J793" s="1">
        <v>100</v>
      </c>
      <c r="L793" s="53">
        <v>38612</v>
      </c>
      <c r="M793" s="53">
        <v>15</v>
      </c>
      <c r="N793" s="53">
        <v>30</v>
      </c>
      <c r="O793" s="53">
        <v>30</v>
      </c>
      <c r="P793" s="53">
        <v>15</v>
      </c>
      <c r="S793" s="53">
        <v>0</v>
      </c>
      <c r="T793" s="53">
        <v>0</v>
      </c>
      <c r="U793" s="53">
        <v>0</v>
      </c>
      <c r="V793" s="53">
        <v>0</v>
      </c>
      <c r="W793" s="53">
        <v>5</v>
      </c>
      <c r="X793" s="53">
        <v>5</v>
      </c>
      <c r="Y793" s="53">
        <v>15</v>
      </c>
      <c r="Z793" s="53">
        <v>30</v>
      </c>
      <c r="AA793" s="53">
        <v>30</v>
      </c>
      <c r="AB793" s="53">
        <v>15</v>
      </c>
      <c r="AC793" s="54">
        <v>0</v>
      </c>
      <c r="AD793" s="54">
        <v>0</v>
      </c>
      <c r="AE793" s="54">
        <v>0</v>
      </c>
      <c r="AF793" s="54">
        <v>0</v>
      </c>
      <c r="AG793" s="54">
        <v>0</v>
      </c>
      <c r="AH793" s="54">
        <v>0</v>
      </c>
      <c r="AI793" s="54">
        <v>5</v>
      </c>
      <c r="AJ793" s="54">
        <v>5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42" t="str">
        <f t="shared" si="24"/>
        <v/>
      </c>
      <c r="AX793" s="142" t="str">
        <f t="shared" si="25"/>
        <v/>
      </c>
    </row>
    <row r="794" spans="3:50">
      <c r="C794" s="1" t="s">
        <v>1066</v>
      </c>
      <c r="D794" s="1" t="s">
        <v>1075</v>
      </c>
      <c r="E794" s="1">
        <v>1021</v>
      </c>
      <c r="F794" s="1">
        <v>20060</v>
      </c>
      <c r="G794" s="1">
        <v>16254.5</v>
      </c>
      <c r="H794" s="1">
        <v>3500</v>
      </c>
      <c r="I794" s="53">
        <v>56891</v>
      </c>
      <c r="J794" s="1">
        <v>100</v>
      </c>
      <c r="L794" s="53">
        <v>56891</v>
      </c>
      <c r="M794" s="53">
        <v>15</v>
      </c>
      <c r="N794" s="53">
        <v>30</v>
      </c>
      <c r="O794" s="53">
        <v>30</v>
      </c>
      <c r="P794" s="53">
        <v>15</v>
      </c>
      <c r="S794" s="53">
        <v>0</v>
      </c>
      <c r="T794" s="53">
        <v>0</v>
      </c>
      <c r="U794" s="53">
        <v>0</v>
      </c>
      <c r="V794" s="53">
        <v>0</v>
      </c>
      <c r="W794" s="53">
        <v>5</v>
      </c>
      <c r="X794" s="53">
        <v>5</v>
      </c>
      <c r="Y794" s="53">
        <v>15</v>
      </c>
      <c r="Z794" s="53">
        <v>30</v>
      </c>
      <c r="AA794" s="53">
        <v>30</v>
      </c>
      <c r="AB794" s="53">
        <v>15</v>
      </c>
      <c r="AC794" s="54">
        <v>0</v>
      </c>
      <c r="AD794" s="54">
        <v>0</v>
      </c>
      <c r="AE794" s="54">
        <v>0</v>
      </c>
      <c r="AF794" s="54">
        <v>0</v>
      </c>
      <c r="AG794" s="54">
        <v>0</v>
      </c>
      <c r="AH794" s="54">
        <v>0</v>
      </c>
      <c r="AI794" s="54">
        <v>5</v>
      </c>
      <c r="AJ794" s="54">
        <v>5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42" t="str">
        <f t="shared" si="24"/>
        <v/>
      </c>
      <c r="AX794" s="142" t="str">
        <f t="shared" si="25"/>
        <v/>
      </c>
    </row>
    <row r="795" spans="3:50">
      <c r="C795" s="1" t="s">
        <v>1066</v>
      </c>
      <c r="D795" s="1" t="s">
        <v>1076</v>
      </c>
      <c r="E795" s="1">
        <v>793</v>
      </c>
      <c r="F795" s="1">
        <v>14530</v>
      </c>
      <c r="G795" s="1">
        <v>14530</v>
      </c>
      <c r="H795" s="1">
        <v>3500</v>
      </c>
      <c r="I795" s="53">
        <v>50855</v>
      </c>
      <c r="J795" s="1">
        <v>100</v>
      </c>
      <c r="L795" s="53">
        <v>50855</v>
      </c>
      <c r="M795" s="53">
        <v>15</v>
      </c>
      <c r="N795" s="53">
        <v>30</v>
      </c>
      <c r="O795" s="53">
        <v>30</v>
      </c>
      <c r="P795" s="53">
        <v>15</v>
      </c>
      <c r="S795" s="53">
        <v>0</v>
      </c>
      <c r="T795" s="53">
        <v>0</v>
      </c>
      <c r="U795" s="53">
        <v>0</v>
      </c>
      <c r="V795" s="53">
        <v>0</v>
      </c>
      <c r="W795" s="53">
        <v>5</v>
      </c>
      <c r="X795" s="53">
        <v>5</v>
      </c>
      <c r="Y795" s="53">
        <v>15</v>
      </c>
      <c r="Z795" s="53">
        <v>30</v>
      </c>
      <c r="AA795" s="53">
        <v>30</v>
      </c>
      <c r="AB795" s="53">
        <v>15</v>
      </c>
      <c r="AC795" s="54">
        <v>0</v>
      </c>
      <c r="AD795" s="54">
        <v>0</v>
      </c>
      <c r="AE795" s="54">
        <v>0</v>
      </c>
      <c r="AF795" s="54">
        <v>0</v>
      </c>
      <c r="AG795" s="54">
        <v>0</v>
      </c>
      <c r="AH795" s="54">
        <v>0</v>
      </c>
      <c r="AI795" s="54">
        <v>5</v>
      </c>
      <c r="AJ795" s="54">
        <v>5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42" t="str">
        <f t="shared" si="24"/>
        <v/>
      </c>
      <c r="AX795" s="142" t="str">
        <f t="shared" si="25"/>
        <v/>
      </c>
    </row>
    <row r="796" spans="3:50">
      <c r="C796" s="1" t="s">
        <v>1066</v>
      </c>
      <c r="D796" s="1" t="s">
        <v>1077</v>
      </c>
      <c r="E796" s="1">
        <v>393</v>
      </c>
      <c r="F796" s="1">
        <v>7955</v>
      </c>
      <c r="G796" s="1">
        <v>7955</v>
      </c>
      <c r="H796" s="1">
        <v>3500</v>
      </c>
      <c r="I796" s="53">
        <v>27843</v>
      </c>
      <c r="J796" s="1">
        <v>100</v>
      </c>
      <c r="L796" s="53">
        <v>27843</v>
      </c>
      <c r="M796" s="53">
        <v>15</v>
      </c>
      <c r="N796" s="53">
        <v>30</v>
      </c>
      <c r="O796" s="53">
        <v>30</v>
      </c>
      <c r="P796" s="53">
        <v>15</v>
      </c>
      <c r="S796" s="53">
        <v>0</v>
      </c>
      <c r="T796" s="53">
        <v>0</v>
      </c>
      <c r="U796" s="53">
        <v>0</v>
      </c>
      <c r="V796" s="53">
        <v>0</v>
      </c>
      <c r="W796" s="53">
        <v>5</v>
      </c>
      <c r="X796" s="53">
        <v>5</v>
      </c>
      <c r="Y796" s="53">
        <v>15</v>
      </c>
      <c r="Z796" s="53">
        <v>30</v>
      </c>
      <c r="AA796" s="53">
        <v>30</v>
      </c>
      <c r="AB796" s="53">
        <v>15</v>
      </c>
      <c r="AC796" s="54">
        <v>0</v>
      </c>
      <c r="AD796" s="54">
        <v>0</v>
      </c>
      <c r="AE796" s="54">
        <v>0</v>
      </c>
      <c r="AF796" s="54">
        <v>0</v>
      </c>
      <c r="AG796" s="54">
        <v>0</v>
      </c>
      <c r="AH796" s="54">
        <v>0</v>
      </c>
      <c r="AI796" s="54">
        <v>5</v>
      </c>
      <c r="AJ796" s="54">
        <v>5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42" t="str">
        <f t="shared" si="24"/>
        <v/>
      </c>
      <c r="AX796" s="142" t="str">
        <f t="shared" si="25"/>
        <v/>
      </c>
    </row>
    <row r="797" spans="3:50">
      <c r="C797" s="1" t="s">
        <v>1078</v>
      </c>
      <c r="E797" s="1">
        <v>4877</v>
      </c>
      <c r="F797" s="1">
        <v>61198</v>
      </c>
      <c r="G797" s="1">
        <v>61198</v>
      </c>
      <c r="H797" s="1">
        <v>3500</v>
      </c>
      <c r="I797" s="53">
        <v>214194</v>
      </c>
      <c r="J797" s="1">
        <v>100</v>
      </c>
      <c r="K797" s="1">
        <v>0</v>
      </c>
      <c r="L797" s="53">
        <v>214194</v>
      </c>
      <c r="M797" s="53">
        <v>0</v>
      </c>
      <c r="N797" s="53">
        <v>0</v>
      </c>
      <c r="O797" s="53">
        <v>0</v>
      </c>
      <c r="P797" s="53">
        <v>0</v>
      </c>
      <c r="Q797" s="53" t="s">
        <v>1032</v>
      </c>
      <c r="R797" s="53" t="s">
        <v>1032</v>
      </c>
      <c r="S797" s="53">
        <v>0</v>
      </c>
      <c r="T797" s="53">
        <v>0</v>
      </c>
      <c r="U797" s="53">
        <v>0</v>
      </c>
      <c r="V797" s="53">
        <v>9.1428571428571423</v>
      </c>
      <c r="W797" s="53">
        <v>9.125</v>
      </c>
      <c r="X797" s="53">
        <v>7.375</v>
      </c>
      <c r="Y797" s="53">
        <v>11.5</v>
      </c>
      <c r="Z797" s="53">
        <v>20.625</v>
      </c>
      <c r="AA797" s="53">
        <v>25.5</v>
      </c>
      <c r="AB797" s="53">
        <v>10.375</v>
      </c>
      <c r="AC797" s="54">
        <v>4.125</v>
      </c>
      <c r="AD797" s="54">
        <v>2.5</v>
      </c>
      <c r="AE797" s="54">
        <v>0.875</v>
      </c>
      <c r="AF797" s="54">
        <v>0</v>
      </c>
      <c r="AG797" s="54">
        <v>0</v>
      </c>
      <c r="AH797" s="54">
        <v>0</v>
      </c>
      <c r="AI797" s="54">
        <v>0</v>
      </c>
      <c r="AJ797" s="54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 t="s">
        <v>1032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42" t="str">
        <f t="shared" si="24"/>
        <v/>
      </c>
      <c r="AX797" s="142" t="str">
        <f t="shared" si="25"/>
        <v/>
      </c>
    </row>
    <row r="798" spans="3:50">
      <c r="C798" s="1" t="s">
        <v>1079</v>
      </c>
      <c r="D798" s="1" t="s">
        <v>1080</v>
      </c>
      <c r="E798" s="1">
        <v>731</v>
      </c>
      <c r="F798" s="1">
        <v>9330</v>
      </c>
      <c r="G798" s="1">
        <v>9330</v>
      </c>
      <c r="H798" s="1">
        <v>3500</v>
      </c>
      <c r="I798" s="53">
        <v>32655</v>
      </c>
      <c r="J798" s="1">
        <v>100</v>
      </c>
      <c r="L798" s="53">
        <v>32655</v>
      </c>
      <c r="M798" s="53">
        <v>0</v>
      </c>
      <c r="N798" s="53">
        <v>0</v>
      </c>
      <c r="O798" s="53">
        <v>0</v>
      </c>
      <c r="P798" s="53">
        <v>0</v>
      </c>
      <c r="S798" s="53">
        <v>0</v>
      </c>
      <c r="T798" s="53">
        <v>0</v>
      </c>
      <c r="U798" s="53">
        <v>0</v>
      </c>
      <c r="V798" s="53">
        <v>3</v>
      </c>
      <c r="W798" s="53">
        <v>4</v>
      </c>
      <c r="X798" s="53">
        <v>3</v>
      </c>
      <c r="Y798" s="53">
        <v>10</v>
      </c>
      <c r="Z798" s="53">
        <v>20</v>
      </c>
      <c r="AA798" s="53">
        <v>20</v>
      </c>
      <c r="AB798" s="53">
        <v>20</v>
      </c>
      <c r="AC798" s="54">
        <v>10</v>
      </c>
      <c r="AD798" s="54">
        <v>5</v>
      </c>
      <c r="AE798" s="54">
        <v>5</v>
      </c>
      <c r="AF798" s="54">
        <v>0</v>
      </c>
      <c r="AG798" s="54">
        <v>0</v>
      </c>
      <c r="AH798" s="54">
        <v>0</v>
      </c>
      <c r="AI798" s="54">
        <v>0</v>
      </c>
      <c r="AJ798" s="54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42" t="str">
        <f t="shared" si="24"/>
        <v/>
      </c>
      <c r="AX798" s="142" t="str">
        <f t="shared" si="25"/>
        <v/>
      </c>
    </row>
    <row r="799" spans="3:50">
      <c r="C799" s="1" t="s">
        <v>1079</v>
      </c>
      <c r="D799" s="1" t="s">
        <v>1079</v>
      </c>
      <c r="E799" s="1">
        <v>538</v>
      </c>
      <c r="F799" s="1">
        <v>6698</v>
      </c>
      <c r="G799" s="1">
        <v>6698</v>
      </c>
      <c r="H799" s="1">
        <v>3500</v>
      </c>
      <c r="I799" s="53">
        <v>23443</v>
      </c>
      <c r="J799" s="1">
        <v>100</v>
      </c>
      <c r="L799" s="53">
        <v>23443</v>
      </c>
      <c r="M799" s="53">
        <v>0</v>
      </c>
      <c r="N799" s="53">
        <v>0</v>
      </c>
      <c r="O799" s="53">
        <v>0</v>
      </c>
      <c r="P799" s="53">
        <v>0</v>
      </c>
      <c r="S799" s="53">
        <v>0</v>
      </c>
      <c r="T799" s="53">
        <v>0</v>
      </c>
      <c r="U799" s="53">
        <v>0</v>
      </c>
      <c r="V799" s="53">
        <v>2</v>
      </c>
      <c r="W799" s="53">
        <v>5</v>
      </c>
      <c r="X799" s="53">
        <v>15</v>
      </c>
      <c r="Y799" s="53">
        <v>28</v>
      </c>
      <c r="Z799" s="53">
        <v>20</v>
      </c>
      <c r="AA799" s="53">
        <v>20</v>
      </c>
      <c r="AB799" s="53">
        <v>5</v>
      </c>
      <c r="AC799" s="54">
        <v>5</v>
      </c>
      <c r="AD799" s="54">
        <v>0</v>
      </c>
      <c r="AE799" s="54">
        <v>0</v>
      </c>
      <c r="AF799" s="54">
        <v>0</v>
      </c>
      <c r="AG799" s="54">
        <v>0</v>
      </c>
      <c r="AH799" s="54">
        <v>0</v>
      </c>
      <c r="AI799" s="54">
        <v>0</v>
      </c>
      <c r="AJ799" s="54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42" t="str">
        <f t="shared" si="24"/>
        <v/>
      </c>
      <c r="AX799" s="142" t="str">
        <f t="shared" si="25"/>
        <v/>
      </c>
    </row>
    <row r="800" spans="3:50">
      <c r="C800" s="1" t="s">
        <v>1079</v>
      </c>
      <c r="D800" s="1" t="s">
        <v>1081</v>
      </c>
      <c r="E800" s="1">
        <v>419</v>
      </c>
      <c r="F800" s="1">
        <v>5417</v>
      </c>
      <c r="G800" s="1">
        <v>5417</v>
      </c>
      <c r="H800" s="1">
        <v>3500</v>
      </c>
      <c r="I800" s="53">
        <v>18960</v>
      </c>
      <c r="J800" s="1">
        <v>100</v>
      </c>
      <c r="L800" s="53">
        <v>18960</v>
      </c>
      <c r="M800" s="53">
        <v>0</v>
      </c>
      <c r="N800" s="53">
        <v>0</v>
      </c>
      <c r="O800" s="53">
        <v>0</v>
      </c>
      <c r="P800" s="53">
        <v>0</v>
      </c>
      <c r="S800" s="53">
        <v>0</v>
      </c>
      <c r="T800" s="53">
        <v>0</v>
      </c>
      <c r="U800" s="53">
        <v>0</v>
      </c>
      <c r="V800" s="53">
        <v>3</v>
      </c>
      <c r="W800" s="53">
        <v>1</v>
      </c>
      <c r="X800" s="53">
        <v>1</v>
      </c>
      <c r="Y800" s="53">
        <v>10</v>
      </c>
      <c r="Z800" s="53">
        <v>35</v>
      </c>
      <c r="AA800" s="53">
        <v>40</v>
      </c>
      <c r="AB800" s="53">
        <v>8</v>
      </c>
      <c r="AC800" s="54">
        <v>1</v>
      </c>
      <c r="AD800" s="54">
        <v>1</v>
      </c>
      <c r="AE800" s="54">
        <v>0</v>
      </c>
      <c r="AF800" s="54">
        <v>0</v>
      </c>
      <c r="AG800" s="54">
        <v>0</v>
      </c>
      <c r="AH800" s="54">
        <v>0</v>
      </c>
      <c r="AI800" s="54">
        <v>0</v>
      </c>
      <c r="AJ800" s="54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42" t="str">
        <f t="shared" si="24"/>
        <v/>
      </c>
      <c r="AX800" s="142" t="str">
        <f t="shared" si="25"/>
        <v/>
      </c>
    </row>
    <row r="801" spans="3:50">
      <c r="C801" s="1" t="s">
        <v>1079</v>
      </c>
      <c r="D801" s="1" t="s">
        <v>1082</v>
      </c>
      <c r="E801" s="1">
        <v>844</v>
      </c>
      <c r="F801" s="1">
        <v>8909</v>
      </c>
      <c r="G801" s="1">
        <v>8909</v>
      </c>
      <c r="H801" s="1">
        <v>3500</v>
      </c>
      <c r="I801" s="53">
        <v>31182</v>
      </c>
      <c r="J801" s="1">
        <v>100</v>
      </c>
      <c r="L801" s="53">
        <v>31182</v>
      </c>
      <c r="M801" s="53">
        <v>0</v>
      </c>
      <c r="N801" s="53">
        <v>0</v>
      </c>
      <c r="O801" s="53">
        <v>0</v>
      </c>
      <c r="P801" s="53">
        <v>0</v>
      </c>
      <c r="S801" s="53">
        <v>0</v>
      </c>
      <c r="T801" s="53">
        <v>0</v>
      </c>
      <c r="U801" s="53">
        <v>0</v>
      </c>
      <c r="V801" s="53">
        <v>23</v>
      </c>
      <c r="W801" s="53">
        <v>17</v>
      </c>
      <c r="X801" s="53">
        <v>10</v>
      </c>
      <c r="Y801" s="53">
        <v>3</v>
      </c>
      <c r="Z801" s="53">
        <v>10</v>
      </c>
      <c r="AA801" s="53">
        <v>23</v>
      </c>
      <c r="AB801" s="53">
        <v>6</v>
      </c>
      <c r="AC801" s="54">
        <v>3</v>
      </c>
      <c r="AD801" s="54">
        <v>3</v>
      </c>
      <c r="AE801" s="54">
        <v>2</v>
      </c>
      <c r="AF801" s="54">
        <v>0</v>
      </c>
      <c r="AG801" s="54">
        <v>0</v>
      </c>
      <c r="AH801" s="54">
        <v>0</v>
      </c>
      <c r="AI801" s="54">
        <v>0</v>
      </c>
      <c r="AJ801" s="54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42" t="str">
        <f t="shared" si="24"/>
        <v/>
      </c>
      <c r="AX801" s="142" t="str">
        <f t="shared" si="25"/>
        <v/>
      </c>
    </row>
    <row r="802" spans="3:50">
      <c r="C802" s="1" t="s">
        <v>1079</v>
      </c>
      <c r="D802" s="1" t="s">
        <v>1038</v>
      </c>
      <c r="E802" s="1">
        <v>1000</v>
      </c>
      <c r="F802" s="1">
        <v>15178</v>
      </c>
      <c r="G802" s="1">
        <v>15178</v>
      </c>
      <c r="H802" s="1">
        <v>3500</v>
      </c>
      <c r="I802" s="53">
        <v>53123</v>
      </c>
      <c r="J802" s="1">
        <v>100</v>
      </c>
      <c r="L802" s="53">
        <v>53123</v>
      </c>
      <c r="M802" s="53">
        <v>0</v>
      </c>
      <c r="N802" s="53">
        <v>0</v>
      </c>
      <c r="O802" s="53">
        <v>0</v>
      </c>
      <c r="P802" s="53">
        <v>0</v>
      </c>
      <c r="S802" s="53">
        <v>0</v>
      </c>
      <c r="T802" s="53">
        <v>0</v>
      </c>
      <c r="U802" s="53">
        <v>0</v>
      </c>
      <c r="V802" s="53">
        <v>2</v>
      </c>
      <c r="W802" s="53">
        <v>3</v>
      </c>
      <c r="X802" s="53">
        <v>5</v>
      </c>
      <c r="Y802" s="53">
        <v>15</v>
      </c>
      <c r="Z802" s="53">
        <v>25</v>
      </c>
      <c r="AA802" s="53">
        <v>28</v>
      </c>
      <c r="AB802" s="53">
        <v>17</v>
      </c>
      <c r="AC802" s="54">
        <v>3</v>
      </c>
      <c r="AD802" s="54">
        <v>2</v>
      </c>
      <c r="AE802" s="54">
        <v>0</v>
      </c>
      <c r="AF802" s="54">
        <v>0</v>
      </c>
      <c r="AG802" s="54">
        <v>0</v>
      </c>
      <c r="AH802" s="54">
        <v>0</v>
      </c>
      <c r="AI802" s="54">
        <v>0</v>
      </c>
      <c r="AJ802" s="54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42" t="str">
        <f t="shared" si="24"/>
        <v/>
      </c>
      <c r="AX802" s="142" t="str">
        <f t="shared" si="25"/>
        <v/>
      </c>
    </row>
    <row r="803" spans="3:50">
      <c r="C803" s="1" t="s">
        <v>1079</v>
      </c>
      <c r="D803" s="1" t="s">
        <v>1083</v>
      </c>
      <c r="E803" s="1">
        <v>768</v>
      </c>
      <c r="F803" s="1">
        <v>10248</v>
      </c>
      <c r="G803" s="1">
        <v>10248</v>
      </c>
      <c r="H803" s="1">
        <v>3500</v>
      </c>
      <c r="I803" s="53">
        <v>35868</v>
      </c>
      <c r="J803" s="1">
        <v>100</v>
      </c>
      <c r="L803" s="53">
        <v>35868</v>
      </c>
      <c r="M803" s="53">
        <v>0</v>
      </c>
      <c r="N803" s="53">
        <v>0</v>
      </c>
      <c r="O803" s="53">
        <v>0</v>
      </c>
      <c r="P803" s="53">
        <v>0</v>
      </c>
      <c r="S803" s="53">
        <v>0</v>
      </c>
      <c r="T803" s="53">
        <v>0</v>
      </c>
      <c r="U803" s="53">
        <v>0</v>
      </c>
      <c r="V803" s="53">
        <v>19</v>
      </c>
      <c r="W803" s="53">
        <v>18</v>
      </c>
      <c r="X803" s="53">
        <v>3</v>
      </c>
      <c r="Y803" s="53">
        <v>5</v>
      </c>
      <c r="Z803" s="53">
        <v>13</v>
      </c>
      <c r="AA803" s="53">
        <v>27</v>
      </c>
      <c r="AB803" s="53">
        <v>7</v>
      </c>
      <c r="AC803" s="54">
        <v>5</v>
      </c>
      <c r="AD803" s="54">
        <v>3</v>
      </c>
      <c r="AE803" s="54">
        <v>0</v>
      </c>
      <c r="AF803" s="54">
        <v>0</v>
      </c>
      <c r="AG803" s="54">
        <v>0</v>
      </c>
      <c r="AH803" s="54">
        <v>0</v>
      </c>
      <c r="AI803" s="54">
        <v>0</v>
      </c>
      <c r="AJ803" s="54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42" t="str">
        <f t="shared" si="24"/>
        <v/>
      </c>
      <c r="AX803" s="142" t="str">
        <f t="shared" si="25"/>
        <v/>
      </c>
    </row>
    <row r="804" spans="3:50">
      <c r="C804" s="1" t="s">
        <v>1079</v>
      </c>
      <c r="D804" s="1" t="s">
        <v>1084</v>
      </c>
      <c r="E804" s="1">
        <v>228</v>
      </c>
      <c r="F804" s="1">
        <v>1826</v>
      </c>
      <c r="G804" s="1">
        <v>1826</v>
      </c>
      <c r="H804" s="1">
        <v>3500</v>
      </c>
      <c r="I804" s="53">
        <v>6391</v>
      </c>
      <c r="J804" s="1">
        <v>100</v>
      </c>
      <c r="L804" s="53">
        <v>6391</v>
      </c>
      <c r="M804" s="53">
        <v>0</v>
      </c>
      <c r="N804" s="53">
        <v>0</v>
      </c>
      <c r="O804" s="53">
        <v>0</v>
      </c>
      <c r="P804" s="53">
        <v>0</v>
      </c>
      <c r="S804" s="53">
        <v>0</v>
      </c>
      <c r="T804" s="53">
        <v>0</v>
      </c>
      <c r="U804" s="53">
        <v>0</v>
      </c>
      <c r="W804" s="53">
        <v>3</v>
      </c>
      <c r="X804" s="53">
        <v>7</v>
      </c>
      <c r="Y804" s="53">
        <v>14</v>
      </c>
      <c r="Z804" s="53">
        <v>30</v>
      </c>
      <c r="AA804" s="53">
        <v>30</v>
      </c>
      <c r="AB804" s="53">
        <v>10</v>
      </c>
      <c r="AC804" s="54">
        <v>3</v>
      </c>
      <c r="AD804" s="54">
        <v>3</v>
      </c>
      <c r="AE804" s="54">
        <v>0</v>
      </c>
      <c r="AF804" s="54">
        <v>0</v>
      </c>
      <c r="AG804" s="54">
        <v>0</v>
      </c>
      <c r="AH804" s="54">
        <v>0</v>
      </c>
      <c r="AI804" s="54">
        <v>0</v>
      </c>
      <c r="AJ804" s="54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42" t="str">
        <f t="shared" si="24"/>
        <v/>
      </c>
      <c r="AX804" s="142" t="str">
        <f t="shared" si="25"/>
        <v/>
      </c>
    </row>
    <row r="805" spans="3:50">
      <c r="C805" s="1" t="s">
        <v>1079</v>
      </c>
      <c r="D805" s="1" t="s">
        <v>1085</v>
      </c>
      <c r="E805" s="1">
        <v>349</v>
      </c>
      <c r="F805" s="1">
        <v>3592</v>
      </c>
      <c r="G805" s="1">
        <v>3592</v>
      </c>
      <c r="H805" s="1">
        <v>3500</v>
      </c>
      <c r="I805" s="53">
        <v>12572</v>
      </c>
      <c r="J805" s="1">
        <v>100</v>
      </c>
      <c r="L805" s="53">
        <v>12572</v>
      </c>
      <c r="M805" s="53">
        <v>0</v>
      </c>
      <c r="N805" s="53">
        <v>0</v>
      </c>
      <c r="O805" s="53">
        <v>0</v>
      </c>
      <c r="P805" s="53">
        <v>0</v>
      </c>
      <c r="S805" s="53">
        <v>0</v>
      </c>
      <c r="T805" s="53">
        <v>0</v>
      </c>
      <c r="U805" s="53">
        <v>0</v>
      </c>
      <c r="V805" s="53">
        <v>12</v>
      </c>
      <c r="W805" s="53">
        <v>22</v>
      </c>
      <c r="X805" s="53">
        <v>15</v>
      </c>
      <c r="Y805" s="53">
        <v>7</v>
      </c>
      <c r="Z805" s="53">
        <v>12</v>
      </c>
      <c r="AA805" s="53">
        <v>16</v>
      </c>
      <c r="AB805" s="53">
        <v>10</v>
      </c>
      <c r="AC805" s="54">
        <v>3</v>
      </c>
      <c r="AD805" s="54">
        <v>3</v>
      </c>
      <c r="AE805" s="54">
        <v>0</v>
      </c>
      <c r="AF805" s="54">
        <v>0</v>
      </c>
      <c r="AG805" s="54">
        <v>0</v>
      </c>
      <c r="AH805" s="54">
        <v>0</v>
      </c>
      <c r="AI805" s="54">
        <v>0</v>
      </c>
      <c r="AJ805" s="54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42" t="str">
        <f t="shared" si="24"/>
        <v/>
      </c>
      <c r="AX805" s="142" t="str">
        <f t="shared" si="25"/>
        <v/>
      </c>
    </row>
    <row r="806" spans="3:50">
      <c r="C806" s="1" t="s">
        <v>1086</v>
      </c>
      <c r="E806" s="1">
        <v>1008</v>
      </c>
      <c r="F806" s="1">
        <v>13955</v>
      </c>
      <c r="G806" s="1">
        <v>13955</v>
      </c>
      <c r="H806" s="1">
        <v>3501</v>
      </c>
      <c r="I806" s="53">
        <v>48862</v>
      </c>
      <c r="J806" s="1">
        <v>100</v>
      </c>
      <c r="K806" s="1">
        <v>0</v>
      </c>
      <c r="L806" s="53">
        <v>4894.45</v>
      </c>
      <c r="M806" s="53">
        <v>0</v>
      </c>
      <c r="N806" s="53">
        <v>0</v>
      </c>
      <c r="O806" s="53">
        <v>0</v>
      </c>
      <c r="P806" s="53">
        <v>0</v>
      </c>
      <c r="Q806" s="53" t="s">
        <v>1032</v>
      </c>
      <c r="R806" s="53" t="s">
        <v>1032</v>
      </c>
      <c r="S806" s="53">
        <v>0</v>
      </c>
      <c r="T806" s="53">
        <v>0</v>
      </c>
      <c r="U806" s="53">
        <v>0</v>
      </c>
      <c r="V806" s="53">
        <v>25</v>
      </c>
      <c r="W806" s="53">
        <v>25</v>
      </c>
      <c r="X806" s="53">
        <v>25</v>
      </c>
      <c r="Y806" s="53">
        <v>0</v>
      </c>
      <c r="Z806" s="53">
        <v>0</v>
      </c>
      <c r="AA806" s="53">
        <v>20</v>
      </c>
      <c r="AB806" s="53">
        <v>20</v>
      </c>
      <c r="AC806" s="54">
        <v>20</v>
      </c>
      <c r="AD806" s="54">
        <v>0</v>
      </c>
      <c r="AE806" s="54">
        <v>0</v>
      </c>
      <c r="AF806" s="54">
        <v>0</v>
      </c>
      <c r="AG806" s="54">
        <v>0</v>
      </c>
      <c r="AH806" s="54">
        <v>15</v>
      </c>
      <c r="AI806" s="54">
        <v>15</v>
      </c>
      <c r="AJ806" s="54">
        <v>10</v>
      </c>
      <c r="AK806" s="1">
        <v>0</v>
      </c>
      <c r="AL806" s="1">
        <v>0</v>
      </c>
      <c r="AM806" s="1">
        <v>15</v>
      </c>
      <c r="AN806" s="1">
        <v>15</v>
      </c>
      <c r="AO806" s="1">
        <v>15</v>
      </c>
      <c r="AP806" s="1" t="s">
        <v>1032</v>
      </c>
      <c r="AQ806" s="1">
        <v>0</v>
      </c>
      <c r="AR806" s="1">
        <v>0</v>
      </c>
      <c r="AS806" s="1">
        <v>0</v>
      </c>
      <c r="AT806" s="1">
        <v>10</v>
      </c>
      <c r="AU806" s="1">
        <v>20</v>
      </c>
      <c r="AV806" s="1">
        <v>25</v>
      </c>
      <c r="AW806" s="142" t="str">
        <f t="shared" si="24"/>
        <v/>
      </c>
      <c r="AX806" s="142" t="str">
        <f t="shared" si="25"/>
        <v/>
      </c>
    </row>
    <row r="807" spans="3:50">
      <c r="C807" s="1" t="s">
        <v>1087</v>
      </c>
      <c r="D807" s="1" t="s">
        <v>1088</v>
      </c>
      <c r="E807" s="1">
        <v>87</v>
      </c>
      <c r="F807" s="1">
        <v>947</v>
      </c>
      <c r="G807" s="1">
        <v>947</v>
      </c>
      <c r="H807" s="1">
        <v>3400</v>
      </c>
      <c r="I807" s="53">
        <v>3220</v>
      </c>
      <c r="J807" s="1">
        <v>100</v>
      </c>
      <c r="L807" s="53">
        <v>331.45</v>
      </c>
      <c r="M807" s="53">
        <v>0</v>
      </c>
      <c r="N807" s="53">
        <v>0</v>
      </c>
      <c r="O807" s="53">
        <v>0</v>
      </c>
      <c r="P807" s="53">
        <v>0</v>
      </c>
      <c r="S807" s="53">
        <v>0</v>
      </c>
      <c r="T807" s="53">
        <v>0</v>
      </c>
      <c r="U807" s="53">
        <v>0</v>
      </c>
      <c r="V807" s="53">
        <v>25</v>
      </c>
      <c r="W807" s="53">
        <v>25</v>
      </c>
      <c r="X807" s="53">
        <v>25</v>
      </c>
      <c r="Y807" s="53">
        <v>0</v>
      </c>
      <c r="Z807" s="53">
        <v>0</v>
      </c>
      <c r="AA807" s="53">
        <v>20</v>
      </c>
      <c r="AB807" s="53">
        <v>20</v>
      </c>
      <c r="AC807" s="54">
        <v>20</v>
      </c>
      <c r="AD807" s="54">
        <v>0</v>
      </c>
      <c r="AE807" s="54">
        <v>0</v>
      </c>
      <c r="AF807" s="54">
        <v>0</v>
      </c>
      <c r="AG807" s="54">
        <v>0</v>
      </c>
      <c r="AH807" s="54">
        <v>15</v>
      </c>
      <c r="AI807" s="54">
        <v>15</v>
      </c>
      <c r="AJ807" s="54">
        <v>10</v>
      </c>
      <c r="AK807" s="1">
        <v>0</v>
      </c>
      <c r="AL807" s="1">
        <v>0</v>
      </c>
      <c r="AM807" s="1">
        <v>15</v>
      </c>
      <c r="AN807" s="1">
        <v>15</v>
      </c>
      <c r="AO807" s="1">
        <v>15</v>
      </c>
      <c r="AQ807" s="1">
        <v>0</v>
      </c>
      <c r="AR807" s="1">
        <v>0</v>
      </c>
      <c r="AS807" s="1">
        <v>0</v>
      </c>
      <c r="AT807" s="1">
        <v>10</v>
      </c>
      <c r="AU807" s="1">
        <v>20</v>
      </c>
      <c r="AV807" s="1">
        <v>25</v>
      </c>
      <c r="AW807" s="142" t="str">
        <f t="shared" si="24"/>
        <v/>
      </c>
      <c r="AX807" s="142" t="str">
        <f t="shared" si="25"/>
        <v/>
      </c>
    </row>
    <row r="808" spans="3:50">
      <c r="C808" s="1" t="s">
        <v>1087</v>
      </c>
      <c r="D808" s="1" t="s">
        <v>1089</v>
      </c>
      <c r="E808" s="1">
        <v>228</v>
      </c>
      <c r="F808" s="1">
        <v>2256</v>
      </c>
      <c r="G808" s="1">
        <v>2256</v>
      </c>
      <c r="H808" s="1">
        <v>3550</v>
      </c>
      <c r="I808" s="53">
        <v>8009</v>
      </c>
      <c r="J808" s="1">
        <v>100</v>
      </c>
      <c r="L808" s="53">
        <v>800</v>
      </c>
      <c r="M808" s="53">
        <v>0</v>
      </c>
      <c r="N808" s="53">
        <v>0</v>
      </c>
      <c r="O808" s="53">
        <v>0</v>
      </c>
      <c r="P808" s="53">
        <v>0</v>
      </c>
      <c r="S808" s="53">
        <v>0</v>
      </c>
      <c r="T808" s="53">
        <v>0</v>
      </c>
      <c r="U808" s="53">
        <v>0</v>
      </c>
      <c r="V808" s="53">
        <v>25</v>
      </c>
      <c r="W808" s="53">
        <v>25</v>
      </c>
      <c r="X808" s="53">
        <v>25</v>
      </c>
      <c r="Y808" s="53">
        <v>0</v>
      </c>
      <c r="Z808" s="53">
        <v>0</v>
      </c>
      <c r="AA808" s="53">
        <v>20</v>
      </c>
      <c r="AB808" s="53">
        <v>20</v>
      </c>
      <c r="AC808" s="54">
        <v>20</v>
      </c>
      <c r="AD808" s="54">
        <v>0</v>
      </c>
      <c r="AE808" s="54">
        <v>0</v>
      </c>
      <c r="AF808" s="54">
        <v>0</v>
      </c>
      <c r="AG808" s="54">
        <v>0</v>
      </c>
      <c r="AH808" s="54">
        <v>15</v>
      </c>
      <c r="AI808" s="54">
        <v>15</v>
      </c>
      <c r="AJ808" s="54">
        <v>10</v>
      </c>
      <c r="AK808" s="1">
        <v>0</v>
      </c>
      <c r="AL808" s="1">
        <v>0</v>
      </c>
      <c r="AM808" s="1">
        <v>15</v>
      </c>
      <c r="AN808" s="1">
        <v>15</v>
      </c>
      <c r="AO808" s="1">
        <v>15</v>
      </c>
      <c r="AQ808" s="1">
        <v>0</v>
      </c>
      <c r="AR808" s="1">
        <v>0</v>
      </c>
      <c r="AS808" s="1">
        <v>0</v>
      </c>
      <c r="AT808" s="1">
        <v>10</v>
      </c>
      <c r="AU808" s="1">
        <v>20</v>
      </c>
      <c r="AV808" s="1">
        <v>25</v>
      </c>
      <c r="AW808" s="142" t="str">
        <f t="shared" si="24"/>
        <v/>
      </c>
      <c r="AX808" s="142" t="str">
        <f t="shared" si="25"/>
        <v/>
      </c>
    </row>
    <row r="809" spans="3:50">
      <c r="C809" s="1" t="s">
        <v>1087</v>
      </c>
      <c r="D809" s="1" t="s">
        <v>1090</v>
      </c>
      <c r="E809" s="1">
        <v>4</v>
      </c>
      <c r="F809" s="1">
        <v>22</v>
      </c>
      <c r="G809" s="1">
        <v>22</v>
      </c>
      <c r="H809" s="1">
        <v>3500</v>
      </c>
      <c r="I809" s="53">
        <v>77</v>
      </c>
      <c r="J809" s="1">
        <v>100</v>
      </c>
      <c r="L809" s="53">
        <v>8</v>
      </c>
      <c r="M809" s="53">
        <v>0</v>
      </c>
      <c r="N809" s="53">
        <v>0</v>
      </c>
      <c r="O809" s="53">
        <v>0</v>
      </c>
      <c r="P809" s="53">
        <v>0</v>
      </c>
      <c r="S809" s="53">
        <v>0</v>
      </c>
      <c r="T809" s="53">
        <v>0</v>
      </c>
      <c r="U809" s="53">
        <v>0</v>
      </c>
      <c r="V809" s="53">
        <v>25</v>
      </c>
      <c r="W809" s="53">
        <v>25</v>
      </c>
      <c r="X809" s="53">
        <v>25</v>
      </c>
      <c r="Y809" s="53">
        <v>0</v>
      </c>
      <c r="Z809" s="53">
        <v>0</v>
      </c>
      <c r="AA809" s="53">
        <v>20</v>
      </c>
      <c r="AB809" s="53">
        <v>20</v>
      </c>
      <c r="AC809" s="54">
        <v>20</v>
      </c>
      <c r="AD809" s="54">
        <v>0</v>
      </c>
      <c r="AE809" s="54">
        <v>0</v>
      </c>
      <c r="AF809" s="54">
        <v>0</v>
      </c>
      <c r="AG809" s="54">
        <v>0</v>
      </c>
      <c r="AH809" s="54">
        <v>15</v>
      </c>
      <c r="AI809" s="54">
        <v>15</v>
      </c>
      <c r="AJ809" s="54">
        <v>10</v>
      </c>
      <c r="AK809" s="1">
        <v>0</v>
      </c>
      <c r="AL809" s="1">
        <v>0</v>
      </c>
      <c r="AM809" s="1">
        <v>15</v>
      </c>
      <c r="AN809" s="1">
        <v>15</v>
      </c>
      <c r="AO809" s="1">
        <v>15</v>
      </c>
      <c r="AQ809" s="1">
        <v>0</v>
      </c>
      <c r="AR809" s="1">
        <v>0</v>
      </c>
      <c r="AS809" s="1">
        <v>0</v>
      </c>
      <c r="AT809" s="1">
        <v>10</v>
      </c>
      <c r="AU809" s="1">
        <v>20</v>
      </c>
      <c r="AV809" s="1">
        <v>25</v>
      </c>
      <c r="AW809" s="142" t="str">
        <f t="shared" si="24"/>
        <v/>
      </c>
      <c r="AX809" s="142" t="str">
        <f t="shared" si="25"/>
        <v/>
      </c>
    </row>
    <row r="810" spans="3:50">
      <c r="C810" s="1" t="s">
        <v>1087</v>
      </c>
      <c r="D810" s="1" t="s">
        <v>1091</v>
      </c>
      <c r="E810" s="1">
        <v>62</v>
      </c>
      <c r="F810" s="1">
        <v>1041</v>
      </c>
      <c r="G810" s="1">
        <v>1041</v>
      </c>
      <c r="H810" s="1">
        <v>3500</v>
      </c>
      <c r="I810" s="53">
        <v>3644</v>
      </c>
      <c r="J810" s="1">
        <v>100</v>
      </c>
      <c r="L810" s="53">
        <v>365</v>
      </c>
      <c r="M810" s="53">
        <v>0</v>
      </c>
      <c r="N810" s="53">
        <v>0</v>
      </c>
      <c r="O810" s="53">
        <v>0</v>
      </c>
      <c r="P810" s="53">
        <v>0</v>
      </c>
      <c r="S810" s="53">
        <v>0</v>
      </c>
      <c r="T810" s="53">
        <v>0</v>
      </c>
      <c r="U810" s="53">
        <v>0</v>
      </c>
      <c r="V810" s="53">
        <v>25</v>
      </c>
      <c r="W810" s="53">
        <v>25</v>
      </c>
      <c r="X810" s="53">
        <v>25</v>
      </c>
      <c r="Y810" s="53">
        <v>0</v>
      </c>
      <c r="Z810" s="53">
        <v>0</v>
      </c>
      <c r="AA810" s="53">
        <v>20</v>
      </c>
      <c r="AB810" s="53">
        <v>20</v>
      </c>
      <c r="AC810" s="54">
        <v>20</v>
      </c>
      <c r="AD810" s="54">
        <v>0</v>
      </c>
      <c r="AE810" s="54">
        <v>0</v>
      </c>
      <c r="AF810" s="54">
        <v>0</v>
      </c>
      <c r="AG810" s="54">
        <v>0</v>
      </c>
      <c r="AH810" s="54">
        <v>15</v>
      </c>
      <c r="AI810" s="54">
        <v>15</v>
      </c>
      <c r="AJ810" s="54">
        <v>10</v>
      </c>
      <c r="AK810" s="1">
        <v>0</v>
      </c>
      <c r="AL810" s="1">
        <v>0</v>
      </c>
      <c r="AM810" s="1">
        <v>15</v>
      </c>
      <c r="AN810" s="1">
        <v>15</v>
      </c>
      <c r="AO810" s="1">
        <v>15</v>
      </c>
      <c r="AQ810" s="1">
        <v>0</v>
      </c>
      <c r="AR810" s="1">
        <v>0</v>
      </c>
      <c r="AS810" s="1">
        <v>0</v>
      </c>
      <c r="AT810" s="1">
        <v>10</v>
      </c>
      <c r="AU810" s="1">
        <v>20</v>
      </c>
      <c r="AV810" s="1">
        <v>25</v>
      </c>
      <c r="AW810" s="142" t="str">
        <f t="shared" si="24"/>
        <v/>
      </c>
      <c r="AX810" s="142" t="str">
        <f t="shared" si="25"/>
        <v/>
      </c>
    </row>
    <row r="811" spans="3:50">
      <c r="C811" s="1" t="s">
        <v>1087</v>
      </c>
      <c r="D811" s="1" t="s">
        <v>1092</v>
      </c>
      <c r="E811" s="1">
        <v>627</v>
      </c>
      <c r="F811" s="1">
        <v>9689</v>
      </c>
      <c r="G811" s="1">
        <v>9689</v>
      </c>
      <c r="H811" s="1">
        <v>3500</v>
      </c>
      <c r="I811" s="53">
        <v>33912</v>
      </c>
      <c r="J811" s="1">
        <v>100</v>
      </c>
      <c r="L811" s="53">
        <v>3390</v>
      </c>
      <c r="M811" s="53">
        <v>0</v>
      </c>
      <c r="N811" s="53">
        <v>0</v>
      </c>
      <c r="O811" s="53">
        <v>0</v>
      </c>
      <c r="P811" s="53">
        <v>0</v>
      </c>
      <c r="S811" s="53">
        <v>0</v>
      </c>
      <c r="T811" s="53">
        <v>0</v>
      </c>
      <c r="U811" s="53">
        <v>0</v>
      </c>
      <c r="V811" s="53">
        <v>25</v>
      </c>
      <c r="W811" s="53">
        <v>25</v>
      </c>
      <c r="X811" s="53">
        <v>25</v>
      </c>
      <c r="Y811" s="53">
        <v>0</v>
      </c>
      <c r="Z811" s="53">
        <v>0</v>
      </c>
      <c r="AA811" s="53">
        <v>20</v>
      </c>
      <c r="AB811" s="53">
        <v>20</v>
      </c>
      <c r="AC811" s="54">
        <v>20</v>
      </c>
      <c r="AD811" s="54">
        <v>0</v>
      </c>
      <c r="AE811" s="54">
        <v>0</v>
      </c>
      <c r="AF811" s="54">
        <v>0</v>
      </c>
      <c r="AG811" s="54">
        <v>0</v>
      </c>
      <c r="AH811" s="54">
        <v>15</v>
      </c>
      <c r="AI811" s="54">
        <v>15</v>
      </c>
      <c r="AJ811" s="54">
        <v>10</v>
      </c>
      <c r="AK811" s="1">
        <v>0</v>
      </c>
      <c r="AL811" s="1">
        <v>0</v>
      </c>
      <c r="AM811" s="1">
        <v>15</v>
      </c>
      <c r="AN811" s="1">
        <v>15</v>
      </c>
      <c r="AO811" s="1">
        <v>15</v>
      </c>
      <c r="AQ811" s="1">
        <v>0</v>
      </c>
      <c r="AR811" s="1">
        <v>0</v>
      </c>
      <c r="AS811" s="1">
        <v>0</v>
      </c>
      <c r="AT811" s="1">
        <v>10</v>
      </c>
      <c r="AU811" s="1">
        <v>20</v>
      </c>
      <c r="AV811" s="1">
        <v>25</v>
      </c>
      <c r="AW811" s="142" t="str">
        <f t="shared" si="24"/>
        <v/>
      </c>
      <c r="AX811" s="142" t="str">
        <f t="shared" si="25"/>
        <v/>
      </c>
    </row>
    <row r="812" spans="3:50">
      <c r="C812" s="1" t="s">
        <v>1093</v>
      </c>
      <c r="E812" s="1">
        <v>3019</v>
      </c>
      <c r="F812" s="1">
        <v>84362</v>
      </c>
      <c r="G812" s="1">
        <v>46892</v>
      </c>
      <c r="H812" s="1">
        <v>1986</v>
      </c>
      <c r="I812" s="53">
        <v>167549.74600000001</v>
      </c>
      <c r="J812" s="1">
        <v>100</v>
      </c>
      <c r="K812" s="1">
        <v>0</v>
      </c>
      <c r="L812" s="53">
        <v>167551</v>
      </c>
      <c r="M812" s="53">
        <v>20</v>
      </c>
      <c r="N812" s="53">
        <v>20</v>
      </c>
      <c r="O812" s="53">
        <v>20</v>
      </c>
      <c r="P812" s="53">
        <v>10</v>
      </c>
      <c r="Q812" s="53" t="s">
        <v>1032</v>
      </c>
      <c r="R812" s="53" t="s">
        <v>1032</v>
      </c>
      <c r="S812" s="53">
        <v>0</v>
      </c>
      <c r="T812" s="53">
        <v>0</v>
      </c>
      <c r="U812" s="53">
        <v>0</v>
      </c>
      <c r="V812" s="53">
        <v>0</v>
      </c>
      <c r="W812" s="53">
        <v>20</v>
      </c>
      <c r="X812" s="53">
        <v>10</v>
      </c>
      <c r="Y812" s="53">
        <v>20</v>
      </c>
      <c r="Z812" s="53">
        <v>20</v>
      </c>
      <c r="AA812" s="53">
        <v>20</v>
      </c>
      <c r="AB812" s="53">
        <v>10</v>
      </c>
      <c r="AC812" s="54">
        <v>0</v>
      </c>
      <c r="AD812" s="54">
        <v>0</v>
      </c>
      <c r="AE812" s="54">
        <v>0</v>
      </c>
      <c r="AF812" s="54">
        <v>0</v>
      </c>
      <c r="AG812" s="54">
        <v>0</v>
      </c>
      <c r="AH812" s="54">
        <v>0</v>
      </c>
      <c r="AI812" s="54">
        <v>20</v>
      </c>
      <c r="AJ812" s="54">
        <v>10</v>
      </c>
      <c r="AK812" s="1">
        <v>20</v>
      </c>
      <c r="AL812" s="1">
        <v>20</v>
      </c>
      <c r="AM812" s="1">
        <v>20</v>
      </c>
      <c r="AN812" s="1">
        <v>10</v>
      </c>
      <c r="AO812" s="1">
        <v>0</v>
      </c>
      <c r="AP812" s="1" t="s">
        <v>1032</v>
      </c>
      <c r="AQ812" s="1">
        <v>0</v>
      </c>
      <c r="AR812" s="1">
        <v>0</v>
      </c>
      <c r="AS812" s="1">
        <v>0</v>
      </c>
      <c r="AT812" s="1">
        <v>0</v>
      </c>
      <c r="AU812" s="1">
        <v>20</v>
      </c>
      <c r="AV812" s="1">
        <v>10</v>
      </c>
      <c r="AW812" s="142" t="str">
        <f t="shared" si="24"/>
        <v/>
      </c>
      <c r="AX812" s="142" t="str">
        <f t="shared" si="25"/>
        <v/>
      </c>
    </row>
    <row r="813" spans="3:50">
      <c r="C813" s="1" t="s">
        <v>1094</v>
      </c>
      <c r="D813" s="1" t="s">
        <v>1094</v>
      </c>
      <c r="E813" s="1">
        <v>231</v>
      </c>
      <c r="F813" s="1">
        <v>8716</v>
      </c>
      <c r="G813" s="1">
        <v>4358</v>
      </c>
      <c r="H813" s="1">
        <v>4333</v>
      </c>
      <c r="I813" s="53">
        <v>18883.214</v>
      </c>
      <c r="J813" s="1">
        <v>100</v>
      </c>
      <c r="L813" s="53">
        <v>18883</v>
      </c>
      <c r="M813" s="53">
        <v>20</v>
      </c>
      <c r="N813" s="53">
        <v>20</v>
      </c>
      <c r="O813" s="53">
        <v>20</v>
      </c>
      <c r="P813" s="53">
        <v>10</v>
      </c>
      <c r="S813" s="53">
        <v>0</v>
      </c>
      <c r="T813" s="53">
        <v>0</v>
      </c>
      <c r="U813" s="53">
        <v>0</v>
      </c>
      <c r="V813" s="53">
        <v>0</v>
      </c>
      <c r="W813" s="53">
        <v>20</v>
      </c>
      <c r="X813" s="53">
        <v>10</v>
      </c>
      <c r="Y813" s="53">
        <v>20</v>
      </c>
      <c r="Z813" s="53">
        <v>20</v>
      </c>
      <c r="AA813" s="53">
        <v>20</v>
      </c>
      <c r="AB813" s="53">
        <v>10</v>
      </c>
      <c r="AC813" s="54">
        <v>0</v>
      </c>
      <c r="AD813" s="54">
        <v>0</v>
      </c>
      <c r="AE813" s="54">
        <v>0</v>
      </c>
      <c r="AF813" s="54">
        <v>0</v>
      </c>
      <c r="AG813" s="54">
        <v>0</v>
      </c>
      <c r="AH813" s="54">
        <v>0</v>
      </c>
      <c r="AI813" s="54">
        <v>20</v>
      </c>
      <c r="AJ813" s="54">
        <v>10</v>
      </c>
      <c r="AK813" s="1">
        <v>20</v>
      </c>
      <c r="AL813" s="1">
        <v>20</v>
      </c>
      <c r="AM813" s="1">
        <v>20</v>
      </c>
      <c r="AN813" s="1">
        <v>10</v>
      </c>
      <c r="AO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20</v>
      </c>
      <c r="AV813" s="1">
        <v>10</v>
      </c>
      <c r="AW813" s="142" t="str">
        <f t="shared" si="24"/>
        <v/>
      </c>
      <c r="AX813" s="142" t="str">
        <f t="shared" si="25"/>
        <v/>
      </c>
    </row>
    <row r="814" spans="3:50">
      <c r="C814" s="1" t="s">
        <v>1094</v>
      </c>
      <c r="D814" s="1" t="s">
        <v>1095</v>
      </c>
      <c r="E814" s="1">
        <v>380</v>
      </c>
      <c r="F814" s="1">
        <v>350</v>
      </c>
      <c r="G814" s="1">
        <v>100</v>
      </c>
      <c r="H814" s="1">
        <v>3500</v>
      </c>
      <c r="I814" s="53">
        <v>350</v>
      </c>
      <c r="J814" s="1">
        <v>100</v>
      </c>
      <c r="L814" s="53">
        <v>350</v>
      </c>
      <c r="M814" s="53">
        <v>20</v>
      </c>
      <c r="N814" s="53">
        <v>20</v>
      </c>
      <c r="O814" s="53">
        <v>20</v>
      </c>
      <c r="P814" s="53">
        <v>10</v>
      </c>
      <c r="S814" s="53">
        <v>0</v>
      </c>
      <c r="T814" s="53">
        <v>0</v>
      </c>
      <c r="U814" s="53">
        <v>0</v>
      </c>
      <c r="V814" s="53">
        <v>0</v>
      </c>
      <c r="W814" s="53">
        <v>20</v>
      </c>
      <c r="X814" s="53">
        <v>10</v>
      </c>
      <c r="Y814" s="53">
        <v>20</v>
      </c>
      <c r="Z814" s="53">
        <v>20</v>
      </c>
      <c r="AA814" s="53">
        <v>20</v>
      </c>
      <c r="AB814" s="53">
        <v>10</v>
      </c>
      <c r="AC814" s="54">
        <v>0</v>
      </c>
      <c r="AD814" s="54">
        <v>0</v>
      </c>
      <c r="AE814" s="54">
        <v>0</v>
      </c>
      <c r="AF814" s="54">
        <v>0</v>
      </c>
      <c r="AG814" s="54">
        <v>0</v>
      </c>
      <c r="AH814" s="54">
        <v>0</v>
      </c>
      <c r="AI814" s="54">
        <v>20</v>
      </c>
      <c r="AJ814" s="54">
        <v>10</v>
      </c>
      <c r="AK814" s="1">
        <v>20</v>
      </c>
      <c r="AL814" s="1">
        <v>20</v>
      </c>
      <c r="AM814" s="1">
        <v>20</v>
      </c>
      <c r="AN814" s="1">
        <v>10</v>
      </c>
      <c r="AO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20</v>
      </c>
      <c r="AV814" s="1">
        <v>10</v>
      </c>
      <c r="AW814" s="142" t="str">
        <f t="shared" si="24"/>
        <v/>
      </c>
      <c r="AX814" s="142" t="str">
        <f t="shared" si="25"/>
        <v/>
      </c>
    </row>
    <row r="815" spans="3:50">
      <c r="C815" s="1" t="s">
        <v>1094</v>
      </c>
      <c r="D815" s="1" t="s">
        <v>1096</v>
      </c>
      <c r="E815" s="1">
        <v>784</v>
      </c>
      <c r="F815" s="1">
        <v>34522</v>
      </c>
      <c r="G815" s="1">
        <v>22861</v>
      </c>
      <c r="H815" s="1">
        <v>3440</v>
      </c>
      <c r="I815" s="53">
        <v>78641.84</v>
      </c>
      <c r="J815" s="1">
        <v>100</v>
      </c>
      <c r="L815" s="53">
        <v>78642</v>
      </c>
      <c r="M815" s="53">
        <v>20</v>
      </c>
      <c r="N815" s="53">
        <v>20</v>
      </c>
      <c r="O815" s="53">
        <v>20</v>
      </c>
      <c r="P815" s="53">
        <v>10</v>
      </c>
      <c r="S815" s="53">
        <v>0</v>
      </c>
      <c r="T815" s="53">
        <v>0</v>
      </c>
      <c r="U815" s="53">
        <v>0</v>
      </c>
      <c r="V815" s="53">
        <v>0</v>
      </c>
      <c r="W815" s="53">
        <v>20</v>
      </c>
      <c r="X815" s="53">
        <v>10</v>
      </c>
      <c r="Y815" s="53">
        <v>20</v>
      </c>
      <c r="Z815" s="53">
        <v>20</v>
      </c>
      <c r="AA815" s="53">
        <v>20</v>
      </c>
      <c r="AB815" s="53">
        <v>10</v>
      </c>
      <c r="AC815" s="54">
        <v>0</v>
      </c>
      <c r="AD815" s="54">
        <v>0</v>
      </c>
      <c r="AE815" s="54">
        <v>0</v>
      </c>
      <c r="AF815" s="54">
        <v>0</v>
      </c>
      <c r="AG815" s="54">
        <v>0</v>
      </c>
      <c r="AH815" s="54">
        <v>0</v>
      </c>
      <c r="AI815" s="54">
        <v>20</v>
      </c>
      <c r="AJ815" s="54">
        <v>10</v>
      </c>
      <c r="AK815" s="1">
        <v>20</v>
      </c>
      <c r="AL815" s="1">
        <v>20</v>
      </c>
      <c r="AM815" s="1">
        <v>20</v>
      </c>
      <c r="AN815" s="1">
        <v>10</v>
      </c>
      <c r="AO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20</v>
      </c>
      <c r="AV815" s="1">
        <v>10</v>
      </c>
      <c r="AW815" s="142" t="str">
        <f t="shared" si="24"/>
        <v/>
      </c>
      <c r="AX815" s="142" t="str">
        <f t="shared" si="25"/>
        <v/>
      </c>
    </row>
    <row r="816" spans="3:50">
      <c r="C816" s="1" t="s">
        <v>1094</v>
      </c>
      <c r="D816" s="1" t="s">
        <v>1097</v>
      </c>
      <c r="E816" s="1">
        <v>112</v>
      </c>
      <c r="F816" s="1">
        <v>1404</v>
      </c>
      <c r="G816" s="1">
        <v>572</v>
      </c>
      <c r="H816" s="1">
        <v>3632</v>
      </c>
      <c r="I816" s="53">
        <v>2077.5039999999999</v>
      </c>
      <c r="J816" s="1">
        <v>100</v>
      </c>
      <c r="L816" s="53">
        <v>2078</v>
      </c>
      <c r="M816" s="53">
        <v>20</v>
      </c>
      <c r="N816" s="53">
        <v>20</v>
      </c>
      <c r="O816" s="53">
        <v>20</v>
      </c>
      <c r="P816" s="53">
        <v>10</v>
      </c>
      <c r="S816" s="53">
        <v>0</v>
      </c>
      <c r="T816" s="53">
        <v>0</v>
      </c>
      <c r="U816" s="53">
        <v>0</v>
      </c>
      <c r="V816" s="53">
        <v>0</v>
      </c>
      <c r="W816" s="53">
        <v>20</v>
      </c>
      <c r="X816" s="53">
        <v>10</v>
      </c>
      <c r="Y816" s="53">
        <v>20</v>
      </c>
      <c r="Z816" s="53">
        <v>20</v>
      </c>
      <c r="AA816" s="53">
        <v>20</v>
      </c>
      <c r="AB816" s="53">
        <v>10</v>
      </c>
      <c r="AC816" s="54">
        <v>0</v>
      </c>
      <c r="AD816" s="54">
        <v>0</v>
      </c>
      <c r="AE816" s="54">
        <v>0</v>
      </c>
      <c r="AF816" s="54">
        <v>0</v>
      </c>
      <c r="AG816" s="54">
        <v>0</v>
      </c>
      <c r="AH816" s="54">
        <v>0</v>
      </c>
      <c r="AI816" s="54">
        <v>20</v>
      </c>
      <c r="AJ816" s="54">
        <v>10</v>
      </c>
      <c r="AK816" s="1">
        <v>20</v>
      </c>
      <c r="AL816" s="1">
        <v>20</v>
      </c>
      <c r="AM816" s="1">
        <v>20</v>
      </c>
      <c r="AN816" s="1">
        <v>10</v>
      </c>
      <c r="AO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20</v>
      </c>
      <c r="AV816" s="1">
        <v>10</v>
      </c>
      <c r="AW816" s="142" t="str">
        <f t="shared" si="24"/>
        <v/>
      </c>
      <c r="AX816" s="142" t="str">
        <f t="shared" si="25"/>
        <v/>
      </c>
    </row>
    <row r="817" spans="3:50">
      <c r="C817" s="1" t="s">
        <v>1094</v>
      </c>
      <c r="D817" s="1" t="s">
        <v>1098</v>
      </c>
      <c r="E817" s="1">
        <v>278</v>
      </c>
      <c r="F817" s="1">
        <v>13344</v>
      </c>
      <c r="G817" s="1">
        <v>6049</v>
      </c>
      <c r="H817" s="1">
        <v>3400</v>
      </c>
      <c r="I817" s="53">
        <v>20566.599999999999</v>
      </c>
      <c r="J817" s="1">
        <v>100</v>
      </c>
      <c r="L817" s="53">
        <v>20567</v>
      </c>
      <c r="M817" s="53">
        <v>20</v>
      </c>
      <c r="N817" s="53">
        <v>20</v>
      </c>
      <c r="O817" s="53">
        <v>20</v>
      </c>
      <c r="P817" s="53">
        <v>10</v>
      </c>
      <c r="S817" s="53">
        <v>0</v>
      </c>
      <c r="T817" s="53">
        <v>0</v>
      </c>
      <c r="U817" s="53">
        <v>0</v>
      </c>
      <c r="V817" s="53">
        <v>0</v>
      </c>
      <c r="W817" s="53">
        <v>20</v>
      </c>
      <c r="X817" s="53">
        <v>10</v>
      </c>
      <c r="Y817" s="53">
        <v>20</v>
      </c>
      <c r="Z817" s="53">
        <v>20</v>
      </c>
      <c r="AA817" s="53">
        <v>20</v>
      </c>
      <c r="AB817" s="53">
        <v>10</v>
      </c>
      <c r="AC817" s="54">
        <v>0</v>
      </c>
      <c r="AD817" s="54">
        <v>0</v>
      </c>
      <c r="AE817" s="54">
        <v>0</v>
      </c>
      <c r="AF817" s="54">
        <v>0</v>
      </c>
      <c r="AG817" s="54">
        <v>0</v>
      </c>
      <c r="AH817" s="54">
        <v>0</v>
      </c>
      <c r="AI817" s="54">
        <v>20</v>
      </c>
      <c r="AJ817" s="54">
        <v>10</v>
      </c>
      <c r="AK817" s="1">
        <v>20</v>
      </c>
      <c r="AL817" s="1">
        <v>20</v>
      </c>
      <c r="AM817" s="1">
        <v>20</v>
      </c>
      <c r="AN817" s="1">
        <v>10</v>
      </c>
      <c r="AO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20</v>
      </c>
      <c r="AV817" s="1">
        <v>10</v>
      </c>
      <c r="AW817" s="142" t="str">
        <f t="shared" si="24"/>
        <v/>
      </c>
      <c r="AX817" s="142" t="str">
        <f t="shared" si="25"/>
        <v/>
      </c>
    </row>
    <row r="818" spans="3:50">
      <c r="C818" s="1" t="s">
        <v>1094</v>
      </c>
      <c r="D818" s="1" t="s">
        <v>1099</v>
      </c>
      <c r="E818" s="1">
        <v>900</v>
      </c>
      <c r="F818" s="1">
        <v>17228</v>
      </c>
      <c r="G818" s="1">
        <v>8928</v>
      </c>
      <c r="H818" s="1">
        <v>3422</v>
      </c>
      <c r="I818" s="53">
        <v>30551.616000000002</v>
      </c>
      <c r="J818" s="1">
        <v>100</v>
      </c>
      <c r="L818" s="53">
        <v>30552</v>
      </c>
      <c r="M818" s="53">
        <v>20</v>
      </c>
      <c r="N818" s="53">
        <v>20</v>
      </c>
      <c r="O818" s="53">
        <v>20</v>
      </c>
      <c r="P818" s="53">
        <v>10</v>
      </c>
      <c r="S818" s="53">
        <v>0</v>
      </c>
      <c r="T818" s="53">
        <v>0</v>
      </c>
      <c r="U818" s="53">
        <v>0</v>
      </c>
      <c r="V818" s="53">
        <v>0</v>
      </c>
      <c r="W818" s="53">
        <v>20</v>
      </c>
      <c r="X818" s="53">
        <v>10</v>
      </c>
      <c r="Y818" s="53">
        <v>20</v>
      </c>
      <c r="Z818" s="53">
        <v>20</v>
      </c>
      <c r="AA818" s="53">
        <v>20</v>
      </c>
      <c r="AB818" s="53">
        <v>10</v>
      </c>
      <c r="AC818" s="54">
        <v>0</v>
      </c>
      <c r="AD818" s="54">
        <v>0</v>
      </c>
      <c r="AE818" s="54">
        <v>0</v>
      </c>
      <c r="AF818" s="54">
        <v>0</v>
      </c>
      <c r="AG818" s="54">
        <v>0</v>
      </c>
      <c r="AH818" s="54">
        <v>0</v>
      </c>
      <c r="AI818" s="54">
        <v>20</v>
      </c>
      <c r="AJ818" s="54">
        <v>10</v>
      </c>
      <c r="AK818" s="1">
        <v>20</v>
      </c>
      <c r="AL818" s="1">
        <v>20</v>
      </c>
      <c r="AM818" s="1">
        <v>20</v>
      </c>
      <c r="AN818" s="1">
        <v>10</v>
      </c>
      <c r="AO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20</v>
      </c>
      <c r="AV818" s="1">
        <v>10</v>
      </c>
      <c r="AW818" s="142" t="str">
        <f t="shared" si="24"/>
        <v/>
      </c>
      <c r="AX818" s="142" t="str">
        <f t="shared" si="25"/>
        <v/>
      </c>
    </row>
    <row r="819" spans="3:50">
      <c r="C819" s="1" t="s">
        <v>1094</v>
      </c>
      <c r="D819" s="1" t="s">
        <v>1100</v>
      </c>
      <c r="E819" s="1">
        <v>120</v>
      </c>
      <c r="F819" s="1">
        <v>4810</v>
      </c>
      <c r="G819" s="1">
        <v>2460</v>
      </c>
      <c r="H819" s="1">
        <v>4300</v>
      </c>
      <c r="I819" s="53">
        <v>10578</v>
      </c>
      <c r="J819" s="1">
        <v>100</v>
      </c>
      <c r="L819" s="53">
        <v>10578</v>
      </c>
      <c r="M819" s="53">
        <v>20</v>
      </c>
      <c r="N819" s="53">
        <v>20</v>
      </c>
      <c r="O819" s="53">
        <v>20</v>
      </c>
      <c r="P819" s="53">
        <v>10</v>
      </c>
      <c r="S819" s="53">
        <v>0</v>
      </c>
      <c r="T819" s="53">
        <v>0</v>
      </c>
      <c r="U819" s="53">
        <v>0</v>
      </c>
      <c r="V819" s="53">
        <v>0</v>
      </c>
      <c r="W819" s="53">
        <v>20</v>
      </c>
      <c r="X819" s="53">
        <v>10</v>
      </c>
      <c r="Y819" s="53">
        <v>20</v>
      </c>
      <c r="Z819" s="53">
        <v>20</v>
      </c>
      <c r="AA819" s="53">
        <v>20</v>
      </c>
      <c r="AB819" s="53">
        <v>10</v>
      </c>
      <c r="AC819" s="54">
        <v>0</v>
      </c>
      <c r="AD819" s="54">
        <v>0</v>
      </c>
      <c r="AE819" s="54">
        <v>0</v>
      </c>
      <c r="AF819" s="54">
        <v>0</v>
      </c>
      <c r="AG819" s="54">
        <v>0</v>
      </c>
      <c r="AH819" s="54">
        <v>0</v>
      </c>
      <c r="AI819" s="54">
        <v>20</v>
      </c>
      <c r="AJ819" s="54">
        <v>10</v>
      </c>
      <c r="AK819" s="1">
        <v>20</v>
      </c>
      <c r="AL819" s="1">
        <v>20</v>
      </c>
      <c r="AM819" s="1">
        <v>20</v>
      </c>
      <c r="AN819" s="1">
        <v>10</v>
      </c>
      <c r="AO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20</v>
      </c>
      <c r="AV819" s="1">
        <v>10</v>
      </c>
      <c r="AW819" s="142" t="str">
        <f t="shared" si="24"/>
        <v/>
      </c>
      <c r="AX819" s="142" t="str">
        <f t="shared" si="25"/>
        <v/>
      </c>
    </row>
    <row r="820" spans="3:50">
      <c r="C820" s="1" t="s">
        <v>1094</v>
      </c>
      <c r="D820" s="1" t="s">
        <v>1101</v>
      </c>
      <c r="E820" s="1">
        <v>214</v>
      </c>
      <c r="F820" s="1">
        <v>3988</v>
      </c>
      <c r="G820" s="1">
        <v>1564</v>
      </c>
      <c r="H820" s="1">
        <v>3773</v>
      </c>
      <c r="I820" s="53">
        <v>5900.9719999999998</v>
      </c>
      <c r="J820" s="1">
        <v>100</v>
      </c>
      <c r="L820" s="53">
        <v>5901</v>
      </c>
      <c r="M820" s="53">
        <v>20</v>
      </c>
      <c r="N820" s="53">
        <v>20</v>
      </c>
      <c r="O820" s="53">
        <v>20</v>
      </c>
      <c r="P820" s="53">
        <v>10</v>
      </c>
      <c r="S820" s="53">
        <v>0</v>
      </c>
      <c r="T820" s="53">
        <v>0</v>
      </c>
      <c r="U820" s="53">
        <v>0</v>
      </c>
      <c r="V820" s="53">
        <v>0</v>
      </c>
      <c r="W820" s="53">
        <v>20</v>
      </c>
      <c r="X820" s="53">
        <v>10</v>
      </c>
      <c r="Y820" s="53">
        <v>20</v>
      </c>
      <c r="Z820" s="53">
        <v>20</v>
      </c>
      <c r="AA820" s="53">
        <v>20</v>
      </c>
      <c r="AB820" s="53">
        <v>10</v>
      </c>
      <c r="AC820" s="54">
        <v>0</v>
      </c>
      <c r="AD820" s="54">
        <v>0</v>
      </c>
      <c r="AE820" s="54">
        <v>0</v>
      </c>
      <c r="AF820" s="54">
        <v>0</v>
      </c>
      <c r="AG820" s="54">
        <v>0</v>
      </c>
      <c r="AH820" s="54">
        <v>0</v>
      </c>
      <c r="AI820" s="54">
        <v>20</v>
      </c>
      <c r="AJ820" s="54">
        <v>10</v>
      </c>
      <c r="AK820" s="1">
        <v>20</v>
      </c>
      <c r="AL820" s="1">
        <v>20</v>
      </c>
      <c r="AM820" s="1">
        <v>20</v>
      </c>
      <c r="AN820" s="1">
        <v>10</v>
      </c>
      <c r="AO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20</v>
      </c>
      <c r="AV820" s="1">
        <v>10</v>
      </c>
      <c r="AW820" s="142" t="str">
        <f t="shared" si="24"/>
        <v/>
      </c>
      <c r="AX820" s="142" t="str">
        <f t="shared" si="25"/>
        <v/>
      </c>
    </row>
    <row r="821" spans="3:50">
      <c r="C821" s="1" t="s">
        <v>1094</v>
      </c>
      <c r="D821" s="1" t="s">
        <v>1102</v>
      </c>
      <c r="I821" s="53">
        <v>0</v>
      </c>
      <c r="L821" s="53">
        <v>0</v>
      </c>
      <c r="M821" s="53">
        <v>20</v>
      </c>
      <c r="N821" s="53">
        <v>20</v>
      </c>
      <c r="O821" s="53">
        <v>20</v>
      </c>
      <c r="P821" s="53">
        <v>10</v>
      </c>
      <c r="S821" s="53">
        <v>0</v>
      </c>
      <c r="T821" s="53">
        <v>0</v>
      </c>
      <c r="U821" s="53">
        <v>0</v>
      </c>
      <c r="V821" s="53">
        <v>0</v>
      </c>
      <c r="W821" s="53">
        <v>20</v>
      </c>
      <c r="X821" s="53">
        <v>10</v>
      </c>
      <c r="Y821" s="53">
        <v>20</v>
      </c>
      <c r="Z821" s="53">
        <v>20</v>
      </c>
      <c r="AA821" s="53">
        <v>20</v>
      </c>
      <c r="AB821" s="53">
        <v>10</v>
      </c>
      <c r="AC821" s="54">
        <v>0</v>
      </c>
      <c r="AD821" s="54">
        <v>0</v>
      </c>
      <c r="AE821" s="54">
        <v>0</v>
      </c>
      <c r="AF821" s="54">
        <v>0</v>
      </c>
      <c r="AG821" s="54">
        <v>0</v>
      </c>
      <c r="AH821" s="54">
        <v>0</v>
      </c>
      <c r="AI821" s="54">
        <v>20</v>
      </c>
      <c r="AJ821" s="54">
        <v>10</v>
      </c>
      <c r="AK821" s="1">
        <v>20</v>
      </c>
      <c r="AL821" s="1">
        <v>20</v>
      </c>
      <c r="AM821" s="1">
        <v>20</v>
      </c>
      <c r="AN821" s="1">
        <v>10</v>
      </c>
      <c r="AO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20</v>
      </c>
      <c r="AV821" s="1">
        <v>10</v>
      </c>
      <c r="AW821" s="142" t="str">
        <f t="shared" si="24"/>
        <v/>
      </c>
      <c r="AX821" s="142" t="str">
        <f t="shared" si="25"/>
        <v/>
      </c>
    </row>
    <row r="822" spans="3:50">
      <c r="C822" s="1" t="s">
        <v>1103</v>
      </c>
      <c r="E822" s="1">
        <v>2063</v>
      </c>
      <c r="F822" s="1">
        <v>35677</v>
      </c>
      <c r="G822" s="1">
        <v>35677</v>
      </c>
      <c r="H822" s="1">
        <v>3824</v>
      </c>
      <c r="I822" s="53">
        <v>136414</v>
      </c>
      <c r="J822" s="1">
        <v>90</v>
      </c>
      <c r="K822" s="1">
        <v>10</v>
      </c>
      <c r="L822" s="53">
        <v>136414</v>
      </c>
      <c r="M822" s="53">
        <v>1</v>
      </c>
      <c r="N822" s="53">
        <v>1</v>
      </c>
      <c r="O822" s="53">
        <v>57</v>
      </c>
      <c r="P822" s="53">
        <v>24</v>
      </c>
      <c r="Q822" s="53" t="s">
        <v>1032</v>
      </c>
      <c r="R822" s="53" t="s">
        <v>1032</v>
      </c>
      <c r="S822" s="53">
        <v>0</v>
      </c>
      <c r="T822" s="53">
        <v>0</v>
      </c>
      <c r="U822" s="53">
        <v>0</v>
      </c>
      <c r="V822" s="53">
        <v>1</v>
      </c>
      <c r="W822" s="53">
        <v>5</v>
      </c>
      <c r="X822" s="53">
        <v>1</v>
      </c>
      <c r="Y822" s="53">
        <v>1</v>
      </c>
      <c r="Z822" s="53">
        <v>1</v>
      </c>
      <c r="AA822" s="53">
        <v>57</v>
      </c>
      <c r="AB822" s="53">
        <v>24</v>
      </c>
      <c r="AC822" s="54">
        <v>0</v>
      </c>
      <c r="AD822" s="54">
        <v>0</v>
      </c>
      <c r="AE822" s="54">
        <v>0</v>
      </c>
      <c r="AF822" s="54">
        <v>0</v>
      </c>
      <c r="AG822" s="54">
        <v>0</v>
      </c>
      <c r="AH822" s="54">
        <v>1</v>
      </c>
      <c r="AI822" s="54">
        <v>5</v>
      </c>
      <c r="AJ822" s="54">
        <v>1</v>
      </c>
      <c r="AK822" s="1">
        <v>1</v>
      </c>
      <c r="AL822" s="1">
        <v>1</v>
      </c>
      <c r="AM822" s="1">
        <v>57</v>
      </c>
      <c r="AN822" s="1">
        <v>24</v>
      </c>
      <c r="AO822" s="1">
        <v>0</v>
      </c>
      <c r="AP822" s="1" t="s">
        <v>1032</v>
      </c>
      <c r="AQ822" s="1">
        <v>0</v>
      </c>
      <c r="AR822" s="1">
        <v>0</v>
      </c>
      <c r="AS822" s="1">
        <v>0</v>
      </c>
      <c r="AT822" s="1">
        <v>1</v>
      </c>
      <c r="AU822" s="1">
        <v>5</v>
      </c>
      <c r="AV822" s="1">
        <v>1</v>
      </c>
      <c r="AW822" s="142" t="str">
        <f t="shared" si="24"/>
        <v/>
      </c>
      <c r="AX822" s="142" t="str">
        <f t="shared" si="25"/>
        <v/>
      </c>
    </row>
    <row r="823" spans="3:50">
      <c r="C823" s="1" t="s">
        <v>1104</v>
      </c>
      <c r="D823" s="1" t="s">
        <v>1105</v>
      </c>
      <c r="E823" s="1">
        <v>0</v>
      </c>
      <c r="F823" s="1">
        <v>0</v>
      </c>
      <c r="G823" s="1">
        <v>0</v>
      </c>
      <c r="H823" s="1">
        <v>0</v>
      </c>
      <c r="I823" s="53">
        <v>0</v>
      </c>
      <c r="J823" s="1">
        <v>0</v>
      </c>
      <c r="L823" s="53">
        <v>0</v>
      </c>
      <c r="M823" s="53">
        <v>0</v>
      </c>
      <c r="N823" s="53">
        <v>0</v>
      </c>
      <c r="O823" s="53">
        <v>0</v>
      </c>
      <c r="P823" s="53">
        <v>0</v>
      </c>
      <c r="S823" s="53">
        <v>0</v>
      </c>
      <c r="T823" s="53">
        <v>0</v>
      </c>
      <c r="U823" s="53">
        <v>0</v>
      </c>
      <c r="V823" s="53">
        <v>0</v>
      </c>
      <c r="W823" s="53">
        <v>0</v>
      </c>
      <c r="X823" s="53">
        <v>0</v>
      </c>
      <c r="Y823" s="53">
        <v>0</v>
      </c>
      <c r="Z823" s="53">
        <v>0</v>
      </c>
      <c r="AA823" s="53">
        <v>0</v>
      </c>
      <c r="AB823" s="53">
        <v>0</v>
      </c>
      <c r="AC823" s="54">
        <v>0</v>
      </c>
      <c r="AD823" s="54">
        <v>0</v>
      </c>
      <c r="AE823" s="54">
        <v>0</v>
      </c>
      <c r="AF823" s="54">
        <v>0</v>
      </c>
      <c r="AG823" s="54">
        <v>0</v>
      </c>
      <c r="AH823" s="54">
        <v>0</v>
      </c>
      <c r="AI823" s="54">
        <v>0</v>
      </c>
      <c r="AJ823" s="54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42" t="str">
        <f t="shared" si="24"/>
        <v/>
      </c>
      <c r="AX823" s="142" t="str">
        <f t="shared" si="25"/>
        <v/>
      </c>
    </row>
    <row r="824" spans="3:50">
      <c r="C824" s="1" t="s">
        <v>1104</v>
      </c>
      <c r="D824" s="1" t="s">
        <v>1104</v>
      </c>
      <c r="E824" s="1">
        <v>53</v>
      </c>
      <c r="F824" s="1">
        <v>981</v>
      </c>
      <c r="G824" s="1">
        <v>981</v>
      </c>
      <c r="H824" s="1">
        <v>3500</v>
      </c>
      <c r="I824" s="53">
        <v>3434</v>
      </c>
      <c r="J824" s="1">
        <v>100</v>
      </c>
      <c r="L824" s="53">
        <v>3434</v>
      </c>
      <c r="M824" s="53">
        <v>0</v>
      </c>
      <c r="N824" s="53">
        <v>0</v>
      </c>
      <c r="O824" s="53">
        <v>70</v>
      </c>
      <c r="P824" s="53">
        <v>30</v>
      </c>
      <c r="S824" s="53">
        <v>0</v>
      </c>
      <c r="T824" s="53">
        <v>0</v>
      </c>
      <c r="U824" s="53">
        <v>0</v>
      </c>
      <c r="V824" s="53">
        <v>0</v>
      </c>
      <c r="W824" s="53">
        <v>0</v>
      </c>
      <c r="X824" s="53">
        <v>0</v>
      </c>
      <c r="Y824" s="53">
        <v>0</v>
      </c>
      <c r="Z824" s="53">
        <v>0</v>
      </c>
      <c r="AA824" s="53">
        <v>70</v>
      </c>
      <c r="AB824" s="53">
        <v>30</v>
      </c>
      <c r="AC824" s="54">
        <v>0</v>
      </c>
      <c r="AD824" s="54">
        <v>0</v>
      </c>
      <c r="AE824" s="54">
        <v>0</v>
      </c>
      <c r="AF824" s="54">
        <v>0</v>
      </c>
      <c r="AG824" s="54">
        <v>0</v>
      </c>
      <c r="AH824" s="54">
        <v>0</v>
      </c>
      <c r="AI824" s="54">
        <v>0</v>
      </c>
      <c r="AJ824" s="54">
        <v>0</v>
      </c>
      <c r="AK824" s="1">
        <v>0</v>
      </c>
      <c r="AL824" s="1">
        <v>0</v>
      </c>
      <c r="AM824" s="1">
        <v>70</v>
      </c>
      <c r="AN824" s="1">
        <v>30</v>
      </c>
      <c r="AO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42" t="str">
        <f t="shared" si="24"/>
        <v/>
      </c>
      <c r="AX824" s="142" t="str">
        <f t="shared" si="25"/>
        <v/>
      </c>
    </row>
    <row r="825" spans="3:50">
      <c r="C825" s="1" t="s">
        <v>1104</v>
      </c>
      <c r="D825" s="1" t="s">
        <v>1106</v>
      </c>
      <c r="E825" s="1">
        <v>29</v>
      </c>
      <c r="F825" s="1">
        <v>504</v>
      </c>
      <c r="G825" s="1">
        <v>504</v>
      </c>
      <c r="H825" s="1">
        <v>3700</v>
      </c>
      <c r="I825" s="53">
        <v>1865</v>
      </c>
      <c r="J825" s="1">
        <v>100</v>
      </c>
      <c r="L825" s="53">
        <v>1865</v>
      </c>
      <c r="M825" s="53">
        <v>0</v>
      </c>
      <c r="N825" s="53">
        <v>0</v>
      </c>
      <c r="O825" s="53">
        <v>70</v>
      </c>
      <c r="P825" s="53">
        <v>30</v>
      </c>
      <c r="S825" s="53">
        <v>0</v>
      </c>
      <c r="T825" s="53">
        <v>0</v>
      </c>
      <c r="U825" s="53">
        <v>0</v>
      </c>
      <c r="V825" s="53">
        <v>0</v>
      </c>
      <c r="W825" s="53">
        <v>0</v>
      </c>
      <c r="X825" s="53">
        <v>0</v>
      </c>
      <c r="Y825" s="53">
        <v>0</v>
      </c>
      <c r="Z825" s="53">
        <v>0</v>
      </c>
      <c r="AA825" s="53">
        <v>70</v>
      </c>
      <c r="AB825" s="53">
        <v>30</v>
      </c>
      <c r="AC825" s="54">
        <v>0</v>
      </c>
      <c r="AD825" s="54">
        <v>0</v>
      </c>
      <c r="AE825" s="54">
        <v>0</v>
      </c>
      <c r="AF825" s="54">
        <v>0</v>
      </c>
      <c r="AG825" s="54">
        <v>0</v>
      </c>
      <c r="AH825" s="54">
        <v>0</v>
      </c>
      <c r="AI825" s="54">
        <v>0</v>
      </c>
      <c r="AJ825" s="54">
        <v>0</v>
      </c>
      <c r="AK825" s="1">
        <v>0</v>
      </c>
      <c r="AL825" s="1">
        <v>0</v>
      </c>
      <c r="AM825" s="1">
        <v>70</v>
      </c>
      <c r="AN825" s="1">
        <v>30</v>
      </c>
      <c r="AO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42" t="str">
        <f t="shared" si="24"/>
        <v/>
      </c>
      <c r="AX825" s="142" t="str">
        <f t="shared" si="25"/>
        <v/>
      </c>
    </row>
    <row r="826" spans="3:50">
      <c r="C826" s="1" t="s">
        <v>1104</v>
      </c>
      <c r="D826" s="1" t="s">
        <v>1107</v>
      </c>
      <c r="E826" s="1">
        <v>288</v>
      </c>
      <c r="F826" s="1">
        <v>4141</v>
      </c>
      <c r="G826" s="1">
        <v>4141</v>
      </c>
      <c r="H826" s="1">
        <v>4000</v>
      </c>
      <c r="I826" s="53">
        <v>16564</v>
      </c>
      <c r="J826" s="1">
        <v>100</v>
      </c>
      <c r="L826" s="53">
        <v>16564</v>
      </c>
      <c r="M826" s="53">
        <v>0</v>
      </c>
      <c r="N826" s="53">
        <v>0</v>
      </c>
      <c r="O826" s="53">
        <v>70</v>
      </c>
      <c r="P826" s="53">
        <v>30</v>
      </c>
      <c r="S826" s="53">
        <v>0</v>
      </c>
      <c r="T826" s="53">
        <v>0</v>
      </c>
      <c r="U826" s="53">
        <v>0</v>
      </c>
      <c r="V826" s="53">
        <v>0</v>
      </c>
      <c r="W826" s="53">
        <v>0</v>
      </c>
      <c r="X826" s="53">
        <v>0</v>
      </c>
      <c r="Y826" s="53">
        <v>0</v>
      </c>
      <c r="Z826" s="53">
        <v>0</v>
      </c>
      <c r="AA826" s="53">
        <v>70</v>
      </c>
      <c r="AB826" s="53">
        <v>30</v>
      </c>
      <c r="AC826" s="54">
        <v>0</v>
      </c>
      <c r="AD826" s="54">
        <v>0</v>
      </c>
      <c r="AE826" s="54">
        <v>0</v>
      </c>
      <c r="AF826" s="54">
        <v>0</v>
      </c>
      <c r="AG826" s="54">
        <v>0</v>
      </c>
      <c r="AH826" s="54">
        <v>0</v>
      </c>
      <c r="AI826" s="54">
        <v>0</v>
      </c>
      <c r="AJ826" s="54">
        <v>0</v>
      </c>
      <c r="AK826" s="1">
        <v>0</v>
      </c>
      <c r="AL826" s="1">
        <v>0</v>
      </c>
      <c r="AM826" s="1">
        <v>70</v>
      </c>
      <c r="AN826" s="1">
        <v>30</v>
      </c>
      <c r="AO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42" t="str">
        <f t="shared" si="24"/>
        <v/>
      </c>
      <c r="AX826" s="142" t="str">
        <f t="shared" si="25"/>
        <v/>
      </c>
    </row>
    <row r="827" spans="3:50">
      <c r="C827" s="1" t="s">
        <v>1104</v>
      </c>
      <c r="D827" s="1" t="s">
        <v>1108</v>
      </c>
      <c r="E827" s="1">
        <v>213</v>
      </c>
      <c r="F827" s="1">
        <v>2989</v>
      </c>
      <c r="G827" s="1">
        <v>2989</v>
      </c>
      <c r="H827" s="1">
        <v>4200</v>
      </c>
      <c r="I827" s="53">
        <v>12554</v>
      </c>
      <c r="J827" s="1">
        <v>100</v>
      </c>
      <c r="L827" s="53">
        <v>12554</v>
      </c>
      <c r="M827" s="53">
        <v>0</v>
      </c>
      <c r="N827" s="53">
        <v>0</v>
      </c>
      <c r="O827" s="53">
        <v>70</v>
      </c>
      <c r="P827" s="53">
        <v>30</v>
      </c>
      <c r="S827" s="53">
        <v>0</v>
      </c>
      <c r="T827" s="53">
        <v>0</v>
      </c>
      <c r="U827" s="53">
        <v>0</v>
      </c>
      <c r="V827" s="53">
        <v>0</v>
      </c>
      <c r="W827" s="53">
        <v>0</v>
      </c>
      <c r="X827" s="53">
        <v>0</v>
      </c>
      <c r="Y827" s="53">
        <v>0</v>
      </c>
      <c r="Z827" s="53">
        <v>0</v>
      </c>
      <c r="AA827" s="53">
        <v>70</v>
      </c>
      <c r="AB827" s="53">
        <v>30</v>
      </c>
      <c r="AC827" s="54">
        <v>0</v>
      </c>
      <c r="AD827" s="54">
        <v>0</v>
      </c>
      <c r="AE827" s="54">
        <v>0</v>
      </c>
      <c r="AF827" s="54">
        <v>0</v>
      </c>
      <c r="AG827" s="54">
        <v>0</v>
      </c>
      <c r="AH827" s="54">
        <v>0</v>
      </c>
      <c r="AI827" s="54">
        <v>0</v>
      </c>
      <c r="AJ827" s="54">
        <v>0</v>
      </c>
      <c r="AK827" s="1">
        <v>0</v>
      </c>
      <c r="AL827" s="1">
        <v>0</v>
      </c>
      <c r="AM827" s="1">
        <v>70</v>
      </c>
      <c r="AN827" s="1">
        <v>30</v>
      </c>
      <c r="AO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42" t="str">
        <f t="shared" si="24"/>
        <v/>
      </c>
      <c r="AX827" s="142" t="str">
        <f t="shared" si="25"/>
        <v/>
      </c>
    </row>
    <row r="828" spans="3:50">
      <c r="C828" s="1" t="s">
        <v>1104</v>
      </c>
      <c r="D828" s="1" t="s">
        <v>1109</v>
      </c>
      <c r="E828" s="1">
        <v>4</v>
      </c>
      <c r="F828" s="1">
        <v>29</v>
      </c>
      <c r="G828" s="1">
        <v>29</v>
      </c>
      <c r="H828" s="1">
        <v>3500</v>
      </c>
      <c r="I828" s="53">
        <v>102</v>
      </c>
      <c r="J828" s="1">
        <v>100</v>
      </c>
      <c r="L828" s="53">
        <v>102</v>
      </c>
      <c r="M828" s="53">
        <v>0</v>
      </c>
      <c r="N828" s="53">
        <v>0</v>
      </c>
      <c r="O828" s="53">
        <v>70</v>
      </c>
      <c r="P828" s="53">
        <v>30</v>
      </c>
      <c r="S828" s="53">
        <v>0</v>
      </c>
      <c r="T828" s="53">
        <v>0</v>
      </c>
      <c r="U828" s="53">
        <v>0</v>
      </c>
      <c r="V828" s="53">
        <v>0</v>
      </c>
      <c r="W828" s="53">
        <v>0</v>
      </c>
      <c r="X828" s="53">
        <v>0</v>
      </c>
      <c r="Y828" s="53">
        <v>0</v>
      </c>
      <c r="Z828" s="53">
        <v>0</v>
      </c>
      <c r="AA828" s="53">
        <v>70</v>
      </c>
      <c r="AB828" s="53">
        <v>30</v>
      </c>
      <c r="AC828" s="54">
        <v>0</v>
      </c>
      <c r="AD828" s="54">
        <v>0</v>
      </c>
      <c r="AE828" s="54">
        <v>0</v>
      </c>
      <c r="AF828" s="54">
        <v>0</v>
      </c>
      <c r="AG828" s="54">
        <v>0</v>
      </c>
      <c r="AH828" s="54">
        <v>0</v>
      </c>
      <c r="AI828" s="54">
        <v>0</v>
      </c>
      <c r="AJ828" s="54">
        <v>0</v>
      </c>
      <c r="AK828" s="1">
        <v>0</v>
      </c>
      <c r="AL828" s="1">
        <v>0</v>
      </c>
      <c r="AM828" s="1">
        <v>70</v>
      </c>
      <c r="AN828" s="1">
        <v>30</v>
      </c>
      <c r="AO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42" t="str">
        <f t="shared" si="24"/>
        <v/>
      </c>
      <c r="AX828" s="142" t="str">
        <f t="shared" si="25"/>
        <v/>
      </c>
    </row>
    <row r="829" spans="3:50">
      <c r="C829" s="1" t="s">
        <v>1104</v>
      </c>
      <c r="D829" s="1" t="s">
        <v>1110</v>
      </c>
      <c r="E829" s="1">
        <v>163</v>
      </c>
      <c r="F829" s="1">
        <v>4500</v>
      </c>
      <c r="G829" s="1">
        <v>4500</v>
      </c>
      <c r="H829" s="1">
        <v>3800</v>
      </c>
      <c r="I829" s="53">
        <v>17100</v>
      </c>
      <c r="J829" s="1">
        <v>100</v>
      </c>
      <c r="L829" s="53">
        <v>17100</v>
      </c>
      <c r="M829" s="53">
        <v>0</v>
      </c>
      <c r="N829" s="53">
        <v>0</v>
      </c>
      <c r="O829" s="53">
        <v>70</v>
      </c>
      <c r="P829" s="53">
        <v>30</v>
      </c>
      <c r="S829" s="53">
        <v>0</v>
      </c>
      <c r="T829" s="53">
        <v>0</v>
      </c>
      <c r="U829" s="53">
        <v>0</v>
      </c>
      <c r="V829" s="53">
        <v>0</v>
      </c>
      <c r="W829" s="53">
        <v>0</v>
      </c>
      <c r="X829" s="53">
        <v>0</v>
      </c>
      <c r="Y829" s="53">
        <v>0</v>
      </c>
      <c r="Z829" s="53">
        <v>0</v>
      </c>
      <c r="AA829" s="53">
        <v>70</v>
      </c>
      <c r="AB829" s="53">
        <v>30</v>
      </c>
      <c r="AC829" s="54">
        <v>0</v>
      </c>
      <c r="AD829" s="54">
        <v>0</v>
      </c>
      <c r="AE829" s="54">
        <v>0</v>
      </c>
      <c r="AF829" s="54">
        <v>0</v>
      </c>
      <c r="AG829" s="54">
        <v>0</v>
      </c>
      <c r="AH829" s="54">
        <v>0</v>
      </c>
      <c r="AI829" s="54">
        <v>0</v>
      </c>
      <c r="AJ829" s="54">
        <v>0</v>
      </c>
      <c r="AK829" s="1">
        <v>0</v>
      </c>
      <c r="AL829" s="1">
        <v>0</v>
      </c>
      <c r="AM829" s="1">
        <v>70</v>
      </c>
      <c r="AN829" s="1">
        <v>30</v>
      </c>
      <c r="AO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42" t="str">
        <f t="shared" si="24"/>
        <v/>
      </c>
      <c r="AX829" s="142" t="str">
        <f t="shared" si="25"/>
        <v/>
      </c>
    </row>
    <row r="830" spans="3:50">
      <c r="C830" s="1" t="s">
        <v>1104</v>
      </c>
      <c r="D830" s="1" t="s">
        <v>1111</v>
      </c>
      <c r="E830" s="1">
        <v>443</v>
      </c>
      <c r="F830" s="1">
        <v>8005</v>
      </c>
      <c r="G830" s="1">
        <v>8005</v>
      </c>
      <c r="H830" s="1">
        <v>3800</v>
      </c>
      <c r="I830" s="53">
        <v>30419</v>
      </c>
      <c r="J830" s="1">
        <v>100</v>
      </c>
      <c r="L830" s="53">
        <v>30419</v>
      </c>
      <c r="M830" s="53">
        <v>0</v>
      </c>
      <c r="N830" s="53">
        <v>0</v>
      </c>
      <c r="O830" s="53">
        <v>70</v>
      </c>
      <c r="P830" s="53">
        <v>30</v>
      </c>
      <c r="S830" s="53">
        <v>0</v>
      </c>
      <c r="T830" s="53">
        <v>0</v>
      </c>
      <c r="U830" s="53">
        <v>0</v>
      </c>
      <c r="V830" s="53">
        <v>0</v>
      </c>
      <c r="W830" s="53">
        <v>0</v>
      </c>
      <c r="X830" s="53">
        <v>0</v>
      </c>
      <c r="Y830" s="53">
        <v>0</v>
      </c>
      <c r="Z830" s="53">
        <v>0</v>
      </c>
      <c r="AA830" s="53">
        <v>70</v>
      </c>
      <c r="AB830" s="53">
        <v>30</v>
      </c>
      <c r="AC830" s="54">
        <v>0</v>
      </c>
      <c r="AD830" s="54">
        <v>0</v>
      </c>
      <c r="AE830" s="54">
        <v>0</v>
      </c>
      <c r="AF830" s="54">
        <v>0</v>
      </c>
      <c r="AG830" s="54">
        <v>0</v>
      </c>
      <c r="AH830" s="54">
        <v>0</v>
      </c>
      <c r="AI830" s="54">
        <v>0</v>
      </c>
      <c r="AJ830" s="54">
        <v>0</v>
      </c>
      <c r="AK830" s="1">
        <v>0</v>
      </c>
      <c r="AL830" s="1">
        <v>0</v>
      </c>
      <c r="AM830" s="1">
        <v>70</v>
      </c>
      <c r="AN830" s="1">
        <v>30</v>
      </c>
      <c r="AO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42" t="str">
        <f t="shared" si="24"/>
        <v/>
      </c>
      <c r="AX830" s="142" t="str">
        <f t="shared" si="25"/>
        <v/>
      </c>
    </row>
    <row r="831" spans="3:50">
      <c r="C831" s="1" t="s">
        <v>1104</v>
      </c>
      <c r="D831" s="1" t="s">
        <v>1112</v>
      </c>
      <c r="E831" s="1">
        <v>359</v>
      </c>
      <c r="F831" s="1">
        <v>6225</v>
      </c>
      <c r="G831" s="1">
        <v>6225</v>
      </c>
      <c r="H831" s="1">
        <v>3800</v>
      </c>
      <c r="I831" s="53">
        <v>23655</v>
      </c>
      <c r="J831" s="1">
        <v>100</v>
      </c>
      <c r="L831" s="53">
        <v>23655</v>
      </c>
      <c r="M831" s="53">
        <v>0</v>
      </c>
      <c r="N831" s="53">
        <v>0</v>
      </c>
      <c r="O831" s="53">
        <v>70</v>
      </c>
      <c r="P831" s="53">
        <v>30</v>
      </c>
      <c r="S831" s="53">
        <v>0</v>
      </c>
      <c r="T831" s="53">
        <v>0</v>
      </c>
      <c r="U831" s="53">
        <v>0</v>
      </c>
      <c r="V831" s="53">
        <v>0</v>
      </c>
      <c r="W831" s="53">
        <v>0</v>
      </c>
      <c r="X831" s="53">
        <v>0</v>
      </c>
      <c r="Y831" s="53">
        <v>0</v>
      </c>
      <c r="Z831" s="53">
        <v>0</v>
      </c>
      <c r="AA831" s="53">
        <v>70</v>
      </c>
      <c r="AB831" s="53">
        <v>30</v>
      </c>
      <c r="AC831" s="54">
        <v>0</v>
      </c>
      <c r="AD831" s="54">
        <v>0</v>
      </c>
      <c r="AE831" s="54">
        <v>0</v>
      </c>
      <c r="AF831" s="54">
        <v>0</v>
      </c>
      <c r="AG831" s="54">
        <v>0</v>
      </c>
      <c r="AH831" s="54">
        <v>0</v>
      </c>
      <c r="AI831" s="54">
        <v>0</v>
      </c>
      <c r="AJ831" s="54">
        <v>0</v>
      </c>
      <c r="AK831" s="1">
        <v>0</v>
      </c>
      <c r="AL831" s="1">
        <v>0</v>
      </c>
      <c r="AM831" s="1">
        <v>70</v>
      </c>
      <c r="AN831" s="1">
        <v>30</v>
      </c>
      <c r="AO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42" t="str">
        <f t="shared" si="24"/>
        <v/>
      </c>
      <c r="AX831" s="142" t="str">
        <f t="shared" si="25"/>
        <v/>
      </c>
    </row>
    <row r="832" spans="3:50">
      <c r="C832" s="1" t="s">
        <v>1104</v>
      </c>
      <c r="D832" s="1" t="s">
        <v>1113</v>
      </c>
      <c r="E832" s="1">
        <v>511</v>
      </c>
      <c r="F832" s="1">
        <v>8303</v>
      </c>
      <c r="G832" s="1">
        <v>8303</v>
      </c>
      <c r="H832" s="1">
        <v>3700</v>
      </c>
      <c r="I832" s="53">
        <v>30721</v>
      </c>
      <c r="J832" s="1">
        <v>100</v>
      </c>
      <c r="L832" s="53">
        <v>30721</v>
      </c>
      <c r="M832" s="53">
        <v>10</v>
      </c>
      <c r="N832" s="53">
        <v>10</v>
      </c>
      <c r="O832" s="53">
        <v>10</v>
      </c>
      <c r="P832" s="53">
        <v>0</v>
      </c>
      <c r="S832" s="53">
        <v>0</v>
      </c>
      <c r="T832" s="53">
        <v>0</v>
      </c>
      <c r="U832" s="53">
        <v>0</v>
      </c>
      <c r="V832" s="53">
        <v>10</v>
      </c>
      <c r="W832" s="53">
        <v>50</v>
      </c>
      <c r="X832" s="53">
        <v>10</v>
      </c>
      <c r="Y832" s="53">
        <v>10</v>
      </c>
      <c r="Z832" s="53">
        <v>10</v>
      </c>
      <c r="AA832" s="53">
        <v>10</v>
      </c>
      <c r="AB832" s="53">
        <v>0</v>
      </c>
      <c r="AC832" s="54">
        <v>0</v>
      </c>
      <c r="AD832" s="54">
        <v>0</v>
      </c>
      <c r="AE832" s="54">
        <v>0</v>
      </c>
      <c r="AF832" s="54">
        <v>0</v>
      </c>
      <c r="AG832" s="54">
        <v>0</v>
      </c>
      <c r="AH832" s="54">
        <v>10</v>
      </c>
      <c r="AI832" s="54">
        <v>50</v>
      </c>
      <c r="AJ832" s="54">
        <v>10</v>
      </c>
      <c r="AK832" s="1">
        <v>10</v>
      </c>
      <c r="AL832" s="1">
        <v>10</v>
      </c>
      <c r="AM832" s="1">
        <v>10</v>
      </c>
      <c r="AN832" s="1">
        <v>0</v>
      </c>
      <c r="AO832" s="1">
        <v>0</v>
      </c>
      <c r="AQ832" s="1">
        <v>0</v>
      </c>
      <c r="AR832" s="1">
        <v>0</v>
      </c>
      <c r="AS832" s="1">
        <v>0</v>
      </c>
      <c r="AT832" s="1">
        <v>10</v>
      </c>
      <c r="AU832" s="1">
        <v>50</v>
      </c>
      <c r="AV832" s="1">
        <v>10</v>
      </c>
      <c r="AW832" s="142" t="str">
        <f t="shared" si="24"/>
        <v/>
      </c>
      <c r="AX832" s="142" t="str">
        <f t="shared" si="25"/>
        <v/>
      </c>
    </row>
    <row r="833" spans="3:50">
      <c r="C833" s="1" t="s">
        <v>1114</v>
      </c>
      <c r="E833" s="1">
        <v>9022</v>
      </c>
      <c r="F833" s="1">
        <v>122490.54</v>
      </c>
      <c r="G833" s="1">
        <v>122490.54</v>
      </c>
      <c r="H833" s="1">
        <v>3615</v>
      </c>
      <c r="I833" s="53">
        <v>442768</v>
      </c>
      <c r="J833" s="1">
        <v>100</v>
      </c>
      <c r="K833" s="1">
        <v>0</v>
      </c>
      <c r="L833" s="53">
        <v>442737</v>
      </c>
      <c r="M833" s="53" t="s">
        <v>1032</v>
      </c>
      <c r="N833" s="53" t="s">
        <v>1032</v>
      </c>
      <c r="O833" s="53" t="s">
        <v>1032</v>
      </c>
      <c r="P833" s="53" t="s">
        <v>1032</v>
      </c>
      <c r="Q833" s="53" t="s">
        <v>1032</v>
      </c>
      <c r="R833" s="53" t="s">
        <v>1032</v>
      </c>
      <c r="S833" s="53" t="s">
        <v>1032</v>
      </c>
      <c r="T833" s="53" t="s">
        <v>1032</v>
      </c>
      <c r="U833" s="53" t="s">
        <v>1032</v>
      </c>
      <c r="V833" s="53" t="s">
        <v>1032</v>
      </c>
      <c r="W833" s="53" t="s">
        <v>1032</v>
      </c>
      <c r="X833" s="53" t="s">
        <v>1032</v>
      </c>
      <c r="Y833" s="53" t="s">
        <v>1032</v>
      </c>
      <c r="Z833" s="53" t="s">
        <v>1032</v>
      </c>
      <c r="AA833" s="53" t="s">
        <v>1032</v>
      </c>
      <c r="AB833" s="53" t="s">
        <v>1032</v>
      </c>
      <c r="AC833" s="54" t="s">
        <v>1032</v>
      </c>
      <c r="AD833" s="54" t="s">
        <v>1032</v>
      </c>
      <c r="AE833" s="54" t="s">
        <v>1032</v>
      </c>
      <c r="AF833" s="54" t="s">
        <v>1032</v>
      </c>
      <c r="AG833" s="54" t="s">
        <v>1032</v>
      </c>
      <c r="AH833" s="54" t="s">
        <v>1032</v>
      </c>
      <c r="AI833" s="54" t="s">
        <v>1032</v>
      </c>
      <c r="AJ833" s="54" t="s">
        <v>1032</v>
      </c>
      <c r="AK833" s="1" t="s">
        <v>1032</v>
      </c>
      <c r="AL833" s="1" t="s">
        <v>1032</v>
      </c>
      <c r="AM833" s="1" t="s">
        <v>1032</v>
      </c>
      <c r="AN833" s="1" t="s">
        <v>1032</v>
      </c>
      <c r="AO833" s="1" t="s">
        <v>1032</v>
      </c>
      <c r="AP833" s="1" t="s">
        <v>1032</v>
      </c>
      <c r="AQ833" s="1" t="s">
        <v>1032</v>
      </c>
      <c r="AR833" s="1" t="s">
        <v>1032</v>
      </c>
      <c r="AS833" s="1" t="s">
        <v>1032</v>
      </c>
      <c r="AT833" s="1" t="s">
        <v>1032</v>
      </c>
      <c r="AU833" s="1" t="s">
        <v>1032</v>
      </c>
      <c r="AV833" s="1" t="s">
        <v>1032</v>
      </c>
      <c r="AW833" s="142" t="str">
        <f t="shared" si="24"/>
        <v/>
      </c>
      <c r="AX833" s="142" t="str">
        <f t="shared" si="25"/>
        <v/>
      </c>
    </row>
    <row r="834" spans="3:50">
      <c r="C834" s="1" t="s">
        <v>1115</v>
      </c>
      <c r="D834" s="1" t="s">
        <v>1116</v>
      </c>
      <c r="E834" s="1">
        <v>321</v>
      </c>
      <c r="F834" s="1">
        <v>2919.4</v>
      </c>
      <c r="G834" s="1">
        <v>2919.4</v>
      </c>
      <c r="H834" s="1">
        <v>3500</v>
      </c>
      <c r="I834" s="53">
        <v>10218</v>
      </c>
      <c r="J834" s="1">
        <v>100</v>
      </c>
      <c r="L834" s="53">
        <v>10216</v>
      </c>
      <c r="AW834" s="142" t="str">
        <f t="shared" si="24"/>
        <v/>
      </c>
      <c r="AX834" s="142" t="str">
        <f t="shared" si="25"/>
        <v/>
      </c>
    </row>
    <row r="835" spans="3:50">
      <c r="C835" s="1" t="s">
        <v>1115</v>
      </c>
      <c r="D835" s="1" t="s">
        <v>1115</v>
      </c>
      <c r="E835" s="1">
        <v>311</v>
      </c>
      <c r="F835" s="1">
        <v>2705.6</v>
      </c>
      <c r="G835" s="1">
        <v>2705.6</v>
      </c>
      <c r="H835" s="1">
        <v>3200</v>
      </c>
      <c r="I835" s="53">
        <v>8658</v>
      </c>
      <c r="J835" s="1">
        <v>100</v>
      </c>
      <c r="L835" s="53">
        <v>8656</v>
      </c>
      <c r="AW835" s="142" t="str">
        <f t="shared" si="24"/>
        <v/>
      </c>
      <c r="AX835" s="142" t="str">
        <f t="shared" si="25"/>
        <v/>
      </c>
    </row>
    <row r="836" spans="3:50">
      <c r="C836" s="1" t="s">
        <v>1115</v>
      </c>
      <c r="D836" s="1" t="s">
        <v>1117</v>
      </c>
      <c r="E836" s="1">
        <v>294</v>
      </c>
      <c r="F836" s="1">
        <v>3431</v>
      </c>
      <c r="G836" s="1">
        <v>3431</v>
      </c>
      <c r="H836" s="1">
        <v>3500</v>
      </c>
      <c r="I836" s="53">
        <v>12009</v>
      </c>
      <c r="J836" s="1">
        <v>100</v>
      </c>
      <c r="L836" s="53">
        <v>12008</v>
      </c>
      <c r="AW836" s="142" t="str">
        <f t="shared" si="24"/>
        <v/>
      </c>
      <c r="AX836" s="142" t="str">
        <f t="shared" si="25"/>
        <v/>
      </c>
    </row>
    <row r="837" spans="3:50">
      <c r="C837" s="1" t="s">
        <v>1115</v>
      </c>
      <c r="D837" s="1" t="s">
        <v>1118</v>
      </c>
      <c r="E837" s="1">
        <v>663</v>
      </c>
      <c r="F837" s="1">
        <v>10041.27</v>
      </c>
      <c r="G837" s="1">
        <v>10041.27</v>
      </c>
      <c r="H837" s="1">
        <v>3000</v>
      </c>
      <c r="I837" s="53">
        <v>30124</v>
      </c>
      <c r="J837" s="1">
        <v>100</v>
      </c>
      <c r="L837" s="53">
        <v>30123</v>
      </c>
      <c r="AW837" s="142" t="str">
        <f t="shared" si="24"/>
        <v/>
      </c>
      <c r="AX837" s="142" t="str">
        <f t="shared" si="25"/>
        <v/>
      </c>
    </row>
    <row r="838" spans="3:50">
      <c r="C838" s="1" t="s">
        <v>1115</v>
      </c>
      <c r="D838" s="1" t="s">
        <v>1119</v>
      </c>
      <c r="E838" s="1">
        <v>765</v>
      </c>
      <c r="F838" s="1">
        <v>9799.34</v>
      </c>
      <c r="G838" s="1">
        <v>9799.34</v>
      </c>
      <c r="H838" s="1">
        <v>3500</v>
      </c>
      <c r="I838" s="53">
        <v>34298</v>
      </c>
      <c r="J838" s="1">
        <v>100</v>
      </c>
      <c r="L838" s="53">
        <v>34296</v>
      </c>
      <c r="AW838" s="142" t="str">
        <f t="shared" si="24"/>
        <v/>
      </c>
      <c r="AX838" s="142" t="str">
        <f t="shared" si="25"/>
        <v/>
      </c>
    </row>
    <row r="839" spans="3:50">
      <c r="C839" s="1" t="s">
        <v>1115</v>
      </c>
      <c r="D839" s="1" t="s">
        <v>1120</v>
      </c>
      <c r="E839" s="1">
        <v>338</v>
      </c>
      <c r="F839" s="1">
        <v>3506.99</v>
      </c>
      <c r="G839" s="1">
        <v>3506.99</v>
      </c>
      <c r="H839" s="1">
        <v>4000</v>
      </c>
      <c r="I839" s="53">
        <v>14028</v>
      </c>
      <c r="J839" s="1">
        <v>100</v>
      </c>
      <c r="L839" s="53">
        <v>14024</v>
      </c>
      <c r="AW839" s="142" t="str">
        <f t="shared" si="24"/>
        <v/>
      </c>
      <c r="AX839" s="142" t="str">
        <f t="shared" si="25"/>
        <v/>
      </c>
    </row>
    <row r="840" spans="3:50">
      <c r="C840" s="1" t="s">
        <v>1115</v>
      </c>
      <c r="D840" s="1" t="s">
        <v>1121</v>
      </c>
      <c r="E840" s="1">
        <v>834</v>
      </c>
      <c r="F840" s="1">
        <v>13162.14</v>
      </c>
      <c r="G840" s="1">
        <v>13162.14</v>
      </c>
      <c r="H840" s="1">
        <v>4000</v>
      </c>
      <c r="I840" s="53">
        <v>52649</v>
      </c>
      <c r="J840" s="1">
        <v>100</v>
      </c>
      <c r="L840" s="53">
        <v>52648</v>
      </c>
      <c r="AW840" s="142" t="str">
        <f t="shared" ref="AW840:AW903" si="26">IF(SUM($E840:$AV840)&lt;&gt;0,IFERROR(IFERROR(INDEX(pname,MATCH($B840,pid_fao,0),1),INDEX(pname,MATCH($B840,pid_th,0),1)),""),"")</f>
        <v/>
      </c>
      <c r="AX840" s="142" t="str">
        <f t="shared" ref="AX840:AX903" si="27">IF(SUM($E840:$AV840)&lt;&gt;0,IFERROR(IFERROR(INDEX(pname,MATCH($B840,pid_fao,0),5),INDEX(pname,MATCH($B840,pid_th,0),5)),""),"")</f>
        <v/>
      </c>
    </row>
    <row r="841" spans="3:50">
      <c r="C841" s="1" t="s">
        <v>1115</v>
      </c>
      <c r="D841" s="1" t="s">
        <v>1122</v>
      </c>
      <c r="E841" s="1">
        <v>404</v>
      </c>
      <c r="F841" s="1">
        <v>4537.71</v>
      </c>
      <c r="G841" s="1">
        <v>4537.71</v>
      </c>
      <c r="H841" s="1">
        <v>3100</v>
      </c>
      <c r="I841" s="53">
        <v>14067</v>
      </c>
      <c r="J841" s="1">
        <v>100</v>
      </c>
      <c r="L841" s="53">
        <v>14064</v>
      </c>
      <c r="AW841" s="142" t="str">
        <f t="shared" si="26"/>
        <v/>
      </c>
      <c r="AX841" s="142" t="str">
        <f t="shared" si="27"/>
        <v/>
      </c>
    </row>
    <row r="842" spans="3:50">
      <c r="C842" s="1" t="s">
        <v>1115</v>
      </c>
      <c r="D842" s="1" t="s">
        <v>1123</v>
      </c>
      <c r="E842" s="1">
        <v>791</v>
      </c>
      <c r="F842" s="1">
        <v>15333.79</v>
      </c>
      <c r="G842" s="1">
        <v>15333.79</v>
      </c>
      <c r="H842" s="1">
        <v>4000</v>
      </c>
      <c r="I842" s="53">
        <v>61335</v>
      </c>
      <c r="J842" s="1">
        <v>100</v>
      </c>
      <c r="L842" s="53">
        <v>61332</v>
      </c>
      <c r="AW842" s="142" t="str">
        <f t="shared" si="26"/>
        <v/>
      </c>
      <c r="AX842" s="142" t="str">
        <f t="shared" si="27"/>
        <v/>
      </c>
    </row>
    <row r="843" spans="3:50">
      <c r="C843" s="1" t="s">
        <v>1115</v>
      </c>
      <c r="D843" s="1" t="s">
        <v>1124</v>
      </c>
      <c r="E843" s="1">
        <v>705</v>
      </c>
      <c r="F843" s="1">
        <v>8748.35</v>
      </c>
      <c r="G843" s="1">
        <v>8748.35</v>
      </c>
      <c r="H843" s="1">
        <v>3500</v>
      </c>
      <c r="I843" s="53">
        <v>30619</v>
      </c>
      <c r="J843" s="1">
        <v>100</v>
      </c>
      <c r="L843" s="53">
        <v>30618</v>
      </c>
      <c r="AW843" s="142" t="str">
        <f t="shared" si="26"/>
        <v/>
      </c>
      <c r="AX843" s="142" t="str">
        <f t="shared" si="27"/>
        <v/>
      </c>
    </row>
    <row r="844" spans="3:50">
      <c r="C844" s="1" t="s">
        <v>1115</v>
      </c>
      <c r="D844" s="1" t="s">
        <v>1125</v>
      </c>
      <c r="E844" s="1">
        <v>1159</v>
      </c>
      <c r="F844" s="1">
        <v>15087.79</v>
      </c>
      <c r="G844" s="1">
        <v>15087.79</v>
      </c>
      <c r="H844" s="1">
        <v>3500</v>
      </c>
      <c r="I844" s="53">
        <v>52807</v>
      </c>
      <c r="J844" s="1">
        <v>100</v>
      </c>
      <c r="L844" s="53">
        <v>52804</v>
      </c>
      <c r="AW844" s="142" t="str">
        <f t="shared" si="26"/>
        <v/>
      </c>
      <c r="AX844" s="142" t="str">
        <f t="shared" si="27"/>
        <v/>
      </c>
    </row>
    <row r="845" spans="3:50">
      <c r="C845" s="1" t="s">
        <v>1115</v>
      </c>
      <c r="D845" s="1" t="s">
        <v>1126</v>
      </c>
      <c r="E845" s="1">
        <v>277</v>
      </c>
      <c r="F845" s="1">
        <v>3342.28</v>
      </c>
      <c r="G845" s="1">
        <v>3342.28</v>
      </c>
      <c r="H845" s="1">
        <v>3000</v>
      </c>
      <c r="I845" s="53">
        <v>10027</v>
      </c>
      <c r="J845" s="1">
        <v>100</v>
      </c>
      <c r="L845" s="53">
        <v>10026</v>
      </c>
      <c r="AW845" s="142" t="str">
        <f t="shared" si="26"/>
        <v/>
      </c>
      <c r="AX845" s="142" t="str">
        <f t="shared" si="27"/>
        <v/>
      </c>
    </row>
    <row r="846" spans="3:50">
      <c r="C846" s="1" t="s">
        <v>1115</v>
      </c>
      <c r="D846" s="1" t="s">
        <v>1127</v>
      </c>
      <c r="E846" s="1">
        <v>384</v>
      </c>
      <c r="F846" s="1">
        <v>3603.02</v>
      </c>
      <c r="G846" s="1">
        <v>3603.02</v>
      </c>
      <c r="H846" s="1">
        <v>3500</v>
      </c>
      <c r="I846" s="53">
        <v>12611</v>
      </c>
      <c r="J846" s="1">
        <v>100</v>
      </c>
      <c r="L846" s="53">
        <v>12610</v>
      </c>
      <c r="AW846" s="142" t="str">
        <f t="shared" si="26"/>
        <v/>
      </c>
      <c r="AX846" s="142" t="str">
        <f t="shared" si="27"/>
        <v/>
      </c>
    </row>
    <row r="847" spans="3:50">
      <c r="C847" s="1" t="s">
        <v>1115</v>
      </c>
      <c r="D847" s="1" t="s">
        <v>1128</v>
      </c>
      <c r="E847" s="1">
        <v>164</v>
      </c>
      <c r="F847" s="1">
        <v>1695.9</v>
      </c>
      <c r="G847" s="1">
        <v>1695.9</v>
      </c>
      <c r="H847" s="1">
        <v>3200</v>
      </c>
      <c r="I847" s="53">
        <v>5427</v>
      </c>
      <c r="J847" s="1">
        <v>100</v>
      </c>
      <c r="L847" s="53">
        <v>5424</v>
      </c>
      <c r="AW847" s="142" t="str">
        <f t="shared" si="26"/>
        <v/>
      </c>
      <c r="AX847" s="142" t="str">
        <f t="shared" si="27"/>
        <v/>
      </c>
    </row>
    <row r="848" spans="3:50">
      <c r="C848" s="1" t="s">
        <v>1115</v>
      </c>
      <c r="D848" s="1" t="s">
        <v>1129</v>
      </c>
      <c r="E848" s="1">
        <v>852</v>
      </c>
      <c r="F848" s="1">
        <v>15751.06</v>
      </c>
      <c r="G848" s="1">
        <v>15751.06</v>
      </c>
      <c r="H848" s="1">
        <v>4000</v>
      </c>
      <c r="I848" s="53">
        <v>63004</v>
      </c>
      <c r="J848" s="1">
        <v>100</v>
      </c>
      <c r="L848" s="53">
        <v>63004</v>
      </c>
      <c r="AW848" s="142" t="str">
        <f t="shared" si="26"/>
        <v/>
      </c>
      <c r="AX848" s="142" t="str">
        <f t="shared" si="27"/>
        <v/>
      </c>
    </row>
    <row r="849" spans="3:50">
      <c r="C849" s="1" t="s">
        <v>1115</v>
      </c>
      <c r="D849" s="1" t="s">
        <v>1130</v>
      </c>
      <c r="E849" s="1">
        <v>760</v>
      </c>
      <c r="F849" s="1">
        <v>8824.9</v>
      </c>
      <c r="G849" s="1">
        <v>8824.9</v>
      </c>
      <c r="H849" s="1">
        <v>3500</v>
      </c>
      <c r="I849" s="53">
        <v>30887</v>
      </c>
      <c r="J849" s="1">
        <v>100</v>
      </c>
      <c r="L849" s="53">
        <v>30884</v>
      </c>
      <c r="AW849" s="142" t="str">
        <f t="shared" si="26"/>
        <v/>
      </c>
      <c r="AX849" s="142" t="str">
        <f t="shared" si="27"/>
        <v/>
      </c>
    </row>
    <row r="850" spans="3:50">
      <c r="C850" s="1" t="s">
        <v>1131</v>
      </c>
      <c r="E850" s="1">
        <v>2084</v>
      </c>
      <c r="F850" s="1">
        <v>33202</v>
      </c>
      <c r="G850" s="1">
        <v>33202</v>
      </c>
      <c r="H850" s="1">
        <v>4000</v>
      </c>
      <c r="I850" s="53">
        <v>132808</v>
      </c>
      <c r="J850" s="1">
        <v>52.5</v>
      </c>
      <c r="K850" s="1">
        <v>47.5</v>
      </c>
      <c r="L850" s="53">
        <v>132808</v>
      </c>
      <c r="M850" s="53">
        <v>0</v>
      </c>
      <c r="N850" s="53">
        <v>0</v>
      </c>
      <c r="O850" s="53">
        <v>0</v>
      </c>
      <c r="P850" s="53">
        <v>0</v>
      </c>
      <c r="Q850" s="53" t="s">
        <v>1032</v>
      </c>
      <c r="R850" s="53" t="s">
        <v>1032</v>
      </c>
      <c r="S850" s="53">
        <v>0</v>
      </c>
      <c r="T850" s="53">
        <v>0</v>
      </c>
      <c r="U850" s="53">
        <v>0</v>
      </c>
      <c r="V850" s="53">
        <v>10</v>
      </c>
      <c r="W850" s="53">
        <v>30</v>
      </c>
      <c r="X850" s="53">
        <v>40</v>
      </c>
      <c r="Y850" s="53">
        <v>10</v>
      </c>
      <c r="Z850" s="53">
        <v>10</v>
      </c>
      <c r="AA850" s="53">
        <v>0</v>
      </c>
      <c r="AB850" s="53">
        <v>0</v>
      </c>
      <c r="AC850" s="54">
        <v>0</v>
      </c>
      <c r="AD850" s="54">
        <v>0</v>
      </c>
      <c r="AE850" s="54">
        <v>0</v>
      </c>
      <c r="AF850" s="54">
        <v>0</v>
      </c>
      <c r="AG850" s="54">
        <v>0</v>
      </c>
      <c r="AH850" s="54">
        <v>10</v>
      </c>
      <c r="AI850" s="54">
        <v>30</v>
      </c>
      <c r="AJ850" s="54">
        <v>40</v>
      </c>
      <c r="AK850" s="1">
        <v>10</v>
      </c>
      <c r="AL850" s="1">
        <v>10</v>
      </c>
      <c r="AM850" s="1">
        <v>0</v>
      </c>
      <c r="AN850" s="1">
        <v>0</v>
      </c>
      <c r="AO850" s="1">
        <v>0</v>
      </c>
      <c r="AP850" s="1" t="s">
        <v>1032</v>
      </c>
      <c r="AQ850" s="1">
        <v>0</v>
      </c>
      <c r="AR850" s="1">
        <v>0</v>
      </c>
      <c r="AS850" s="1">
        <v>0</v>
      </c>
      <c r="AT850" s="1">
        <v>10</v>
      </c>
      <c r="AU850" s="1">
        <v>30</v>
      </c>
      <c r="AV850" s="1">
        <v>40</v>
      </c>
      <c r="AW850" s="142" t="str">
        <f t="shared" si="26"/>
        <v/>
      </c>
      <c r="AX850" s="142" t="str">
        <f t="shared" si="27"/>
        <v/>
      </c>
    </row>
    <row r="851" spans="3:50">
      <c r="C851" s="1" t="s">
        <v>1132</v>
      </c>
      <c r="D851" s="1" t="s">
        <v>1135</v>
      </c>
      <c r="E851" s="1">
        <v>463</v>
      </c>
      <c r="F851" s="1">
        <v>5614</v>
      </c>
      <c r="G851" s="1">
        <v>5614</v>
      </c>
      <c r="H851" s="1">
        <v>4000</v>
      </c>
      <c r="I851" s="53">
        <v>22456</v>
      </c>
      <c r="J851" s="1">
        <v>40</v>
      </c>
      <c r="K851" s="1">
        <v>60</v>
      </c>
      <c r="L851" s="53">
        <v>22456</v>
      </c>
      <c r="M851" s="53">
        <v>0</v>
      </c>
      <c r="N851" s="53">
        <v>0</v>
      </c>
      <c r="O851" s="53">
        <v>0</v>
      </c>
      <c r="P851" s="53">
        <v>0</v>
      </c>
      <c r="S851" s="53">
        <v>0</v>
      </c>
      <c r="T851" s="53">
        <v>0</v>
      </c>
      <c r="U851" s="53">
        <v>0</v>
      </c>
      <c r="V851" s="53">
        <v>10</v>
      </c>
      <c r="W851" s="53">
        <v>30</v>
      </c>
      <c r="X851" s="53">
        <v>40</v>
      </c>
      <c r="Y851" s="53">
        <v>10</v>
      </c>
      <c r="Z851" s="53">
        <v>10</v>
      </c>
      <c r="AA851" s="53">
        <v>0</v>
      </c>
      <c r="AB851" s="53">
        <v>0</v>
      </c>
      <c r="AC851" s="54">
        <v>0</v>
      </c>
      <c r="AD851" s="54">
        <v>0</v>
      </c>
      <c r="AE851" s="54">
        <v>0</v>
      </c>
      <c r="AF851" s="54">
        <v>0</v>
      </c>
      <c r="AG851" s="54">
        <v>0</v>
      </c>
      <c r="AH851" s="54">
        <v>10</v>
      </c>
      <c r="AI851" s="54">
        <v>30</v>
      </c>
      <c r="AJ851" s="54">
        <v>40</v>
      </c>
      <c r="AK851" s="1">
        <v>10</v>
      </c>
      <c r="AL851" s="1">
        <v>10</v>
      </c>
      <c r="AM851" s="1">
        <v>0</v>
      </c>
      <c r="AN851" s="1">
        <v>0</v>
      </c>
      <c r="AO851" s="1">
        <v>0</v>
      </c>
      <c r="AQ851" s="1">
        <v>0</v>
      </c>
      <c r="AR851" s="1">
        <v>0</v>
      </c>
      <c r="AS851" s="1">
        <v>0</v>
      </c>
      <c r="AT851" s="1">
        <v>10</v>
      </c>
      <c r="AU851" s="1">
        <v>30</v>
      </c>
      <c r="AV851" s="1">
        <v>40</v>
      </c>
      <c r="AW851" s="142" t="str">
        <f t="shared" si="26"/>
        <v/>
      </c>
      <c r="AX851" s="142" t="str">
        <f t="shared" si="27"/>
        <v/>
      </c>
    </row>
    <row r="852" spans="3:50">
      <c r="C852" s="1" t="s">
        <v>1132</v>
      </c>
      <c r="D852" s="1" t="s">
        <v>1136</v>
      </c>
      <c r="E852" s="1">
        <v>705</v>
      </c>
      <c r="F852" s="1">
        <v>11149</v>
      </c>
      <c r="G852" s="1">
        <v>11149</v>
      </c>
      <c r="H852" s="1">
        <v>4000</v>
      </c>
      <c r="I852" s="53">
        <v>44596</v>
      </c>
      <c r="J852" s="1">
        <v>100</v>
      </c>
      <c r="K852" s="1">
        <v>0</v>
      </c>
      <c r="L852" s="53">
        <v>44596</v>
      </c>
      <c r="M852" s="53">
        <v>0</v>
      </c>
      <c r="N852" s="53">
        <v>0</v>
      </c>
      <c r="O852" s="53">
        <v>0</v>
      </c>
      <c r="P852" s="53">
        <v>0</v>
      </c>
      <c r="S852" s="53">
        <v>0</v>
      </c>
      <c r="T852" s="53">
        <v>0</v>
      </c>
      <c r="U852" s="53">
        <v>0</v>
      </c>
      <c r="V852" s="53">
        <v>10</v>
      </c>
      <c r="W852" s="53">
        <v>30</v>
      </c>
      <c r="X852" s="53">
        <v>40</v>
      </c>
      <c r="Y852" s="53">
        <v>10</v>
      </c>
      <c r="Z852" s="53">
        <v>10</v>
      </c>
      <c r="AA852" s="53">
        <v>0</v>
      </c>
      <c r="AB852" s="53">
        <v>0</v>
      </c>
      <c r="AC852" s="54">
        <v>0</v>
      </c>
      <c r="AD852" s="54">
        <v>0</v>
      </c>
      <c r="AE852" s="54">
        <v>0</v>
      </c>
      <c r="AF852" s="54">
        <v>0</v>
      </c>
      <c r="AG852" s="54">
        <v>0</v>
      </c>
      <c r="AH852" s="54">
        <v>10</v>
      </c>
      <c r="AI852" s="54">
        <v>30</v>
      </c>
      <c r="AJ852" s="54">
        <v>40</v>
      </c>
      <c r="AK852" s="1">
        <v>10</v>
      </c>
      <c r="AL852" s="1">
        <v>10</v>
      </c>
      <c r="AM852" s="1">
        <v>0</v>
      </c>
      <c r="AN852" s="1">
        <v>0</v>
      </c>
      <c r="AO852" s="1">
        <v>0</v>
      </c>
      <c r="AQ852" s="1">
        <v>0</v>
      </c>
      <c r="AR852" s="1">
        <v>0</v>
      </c>
      <c r="AS852" s="1">
        <v>0</v>
      </c>
      <c r="AT852" s="1">
        <v>10</v>
      </c>
      <c r="AU852" s="1">
        <v>30</v>
      </c>
      <c r="AV852" s="1">
        <v>40</v>
      </c>
      <c r="AW852" s="142" t="str">
        <f t="shared" si="26"/>
        <v/>
      </c>
      <c r="AX852" s="142" t="str">
        <f t="shared" si="27"/>
        <v/>
      </c>
    </row>
    <row r="853" spans="3:50">
      <c r="C853" s="1" t="s">
        <v>1132</v>
      </c>
      <c r="D853" s="1" t="s">
        <v>1133</v>
      </c>
      <c r="E853" s="1">
        <v>415</v>
      </c>
      <c r="F853" s="1">
        <v>8235</v>
      </c>
      <c r="G853" s="1">
        <v>8235</v>
      </c>
      <c r="H853" s="1">
        <v>4000</v>
      </c>
      <c r="I853" s="53">
        <v>32940</v>
      </c>
      <c r="J853" s="1">
        <v>50</v>
      </c>
      <c r="K853" s="1">
        <v>50</v>
      </c>
      <c r="L853" s="53">
        <v>32940</v>
      </c>
      <c r="M853" s="53">
        <v>0</v>
      </c>
      <c r="N853" s="53">
        <v>0</v>
      </c>
      <c r="O853" s="53">
        <v>0</v>
      </c>
      <c r="P853" s="53">
        <v>0</v>
      </c>
      <c r="S853" s="53">
        <v>0</v>
      </c>
      <c r="T853" s="53">
        <v>0</v>
      </c>
      <c r="U853" s="53">
        <v>0</v>
      </c>
      <c r="V853" s="53">
        <v>10</v>
      </c>
      <c r="W853" s="53">
        <v>30</v>
      </c>
      <c r="X853" s="53">
        <v>40</v>
      </c>
      <c r="Y853" s="53">
        <v>10</v>
      </c>
      <c r="Z853" s="53">
        <v>10</v>
      </c>
      <c r="AA853" s="53">
        <v>0</v>
      </c>
      <c r="AB853" s="53">
        <v>0</v>
      </c>
      <c r="AC853" s="54">
        <v>0</v>
      </c>
      <c r="AD853" s="54">
        <v>0</v>
      </c>
      <c r="AE853" s="54">
        <v>0</v>
      </c>
      <c r="AF853" s="54">
        <v>0</v>
      </c>
      <c r="AG853" s="54">
        <v>0</v>
      </c>
      <c r="AH853" s="54">
        <v>10</v>
      </c>
      <c r="AI853" s="54">
        <v>30</v>
      </c>
      <c r="AJ853" s="54">
        <v>40</v>
      </c>
      <c r="AK853" s="1">
        <v>10</v>
      </c>
      <c r="AL853" s="1">
        <v>10</v>
      </c>
      <c r="AM853" s="1">
        <v>0</v>
      </c>
      <c r="AN853" s="1">
        <v>0</v>
      </c>
      <c r="AO853" s="1">
        <v>0</v>
      </c>
      <c r="AQ853" s="1">
        <v>0</v>
      </c>
      <c r="AR853" s="1">
        <v>0</v>
      </c>
      <c r="AS853" s="1">
        <v>0</v>
      </c>
      <c r="AT853" s="1">
        <v>10</v>
      </c>
      <c r="AU853" s="1">
        <v>30</v>
      </c>
      <c r="AV853" s="1">
        <v>40</v>
      </c>
      <c r="AW853" s="142" t="str">
        <f t="shared" si="26"/>
        <v/>
      </c>
      <c r="AX853" s="142" t="str">
        <f t="shared" si="27"/>
        <v/>
      </c>
    </row>
    <row r="854" spans="3:50">
      <c r="C854" s="1" t="s">
        <v>1132</v>
      </c>
      <c r="D854" s="1" t="s">
        <v>1134</v>
      </c>
      <c r="E854" s="1">
        <v>501</v>
      </c>
      <c r="F854" s="1">
        <v>8204</v>
      </c>
      <c r="G854" s="1">
        <v>8204</v>
      </c>
      <c r="H854" s="1">
        <v>4000</v>
      </c>
      <c r="I854" s="53">
        <v>32816</v>
      </c>
      <c r="J854" s="1">
        <v>20</v>
      </c>
      <c r="K854" s="1">
        <v>80</v>
      </c>
      <c r="L854" s="53">
        <v>32816</v>
      </c>
      <c r="M854" s="53">
        <v>0</v>
      </c>
      <c r="N854" s="53">
        <v>0</v>
      </c>
      <c r="O854" s="53">
        <v>0</v>
      </c>
      <c r="P854" s="53">
        <v>0</v>
      </c>
      <c r="S854" s="53">
        <v>0</v>
      </c>
      <c r="T854" s="53">
        <v>0</v>
      </c>
      <c r="U854" s="53">
        <v>0</v>
      </c>
      <c r="V854" s="53">
        <v>10</v>
      </c>
      <c r="W854" s="53">
        <v>30</v>
      </c>
      <c r="X854" s="53">
        <v>40</v>
      </c>
      <c r="Y854" s="53">
        <v>10</v>
      </c>
      <c r="Z854" s="53">
        <v>10</v>
      </c>
      <c r="AA854" s="53">
        <v>0</v>
      </c>
      <c r="AB854" s="53">
        <v>0</v>
      </c>
      <c r="AC854" s="54">
        <v>0</v>
      </c>
      <c r="AD854" s="54">
        <v>0</v>
      </c>
      <c r="AE854" s="54">
        <v>0</v>
      </c>
      <c r="AF854" s="54">
        <v>0</v>
      </c>
      <c r="AG854" s="54">
        <v>0</v>
      </c>
      <c r="AH854" s="54">
        <v>10</v>
      </c>
      <c r="AI854" s="54">
        <v>30</v>
      </c>
      <c r="AJ854" s="54">
        <v>40</v>
      </c>
      <c r="AK854" s="1">
        <v>10</v>
      </c>
      <c r="AL854" s="1">
        <v>10</v>
      </c>
      <c r="AM854" s="1">
        <v>0</v>
      </c>
      <c r="AN854" s="1">
        <v>0</v>
      </c>
      <c r="AO854" s="1">
        <v>0</v>
      </c>
      <c r="AQ854" s="1">
        <v>0</v>
      </c>
      <c r="AR854" s="1">
        <v>0</v>
      </c>
      <c r="AS854" s="1">
        <v>0</v>
      </c>
      <c r="AT854" s="1">
        <v>10</v>
      </c>
      <c r="AU854" s="1">
        <v>30</v>
      </c>
      <c r="AV854" s="1">
        <v>40</v>
      </c>
      <c r="AW854" s="142" t="str">
        <f t="shared" si="26"/>
        <v/>
      </c>
      <c r="AX854" s="142" t="str">
        <f t="shared" si="27"/>
        <v/>
      </c>
    </row>
    <row r="855" spans="3:50">
      <c r="C855" s="1" t="s">
        <v>1137</v>
      </c>
      <c r="E855" s="1">
        <v>91</v>
      </c>
      <c r="F855" s="1">
        <v>1120</v>
      </c>
      <c r="G855" s="1">
        <v>1120</v>
      </c>
      <c r="H855" s="1">
        <v>3500</v>
      </c>
      <c r="I855" s="53">
        <v>3920</v>
      </c>
      <c r="J855" s="1">
        <v>100</v>
      </c>
      <c r="K855" s="1">
        <v>0</v>
      </c>
      <c r="L855" s="53">
        <v>3920</v>
      </c>
      <c r="M855" s="53">
        <v>0</v>
      </c>
      <c r="N855" s="53">
        <v>0</v>
      </c>
      <c r="O855" s="53">
        <v>0</v>
      </c>
      <c r="P855" s="53">
        <v>0</v>
      </c>
      <c r="Q855" s="53" t="s">
        <v>1032</v>
      </c>
      <c r="R855" s="53" t="s">
        <v>1032</v>
      </c>
      <c r="S855" s="53">
        <v>0</v>
      </c>
      <c r="T855" s="53">
        <v>0</v>
      </c>
      <c r="U855" s="53">
        <v>0</v>
      </c>
      <c r="V855" s="53">
        <v>32</v>
      </c>
      <c r="W855" s="53">
        <v>0</v>
      </c>
      <c r="X855" s="53">
        <v>0</v>
      </c>
      <c r="Y855" s="53">
        <v>0</v>
      </c>
      <c r="Z855" s="53">
        <v>0</v>
      </c>
      <c r="AA855" s="53">
        <v>48</v>
      </c>
      <c r="AB855" s="53">
        <v>0</v>
      </c>
      <c r="AC855" s="54">
        <v>0</v>
      </c>
      <c r="AD855" s="54">
        <v>0</v>
      </c>
      <c r="AE855" s="54">
        <v>0</v>
      </c>
      <c r="AF855" s="54">
        <v>0</v>
      </c>
      <c r="AG855" s="54">
        <v>0</v>
      </c>
      <c r="AH855" s="54">
        <v>32</v>
      </c>
      <c r="AI855" s="54">
        <v>0</v>
      </c>
      <c r="AJ855" s="54">
        <v>0</v>
      </c>
      <c r="AK855" s="1">
        <v>0</v>
      </c>
      <c r="AL855" s="1">
        <v>0</v>
      </c>
      <c r="AM855" s="1">
        <v>48</v>
      </c>
      <c r="AN855" s="1">
        <v>0</v>
      </c>
      <c r="AO855" s="1">
        <v>0</v>
      </c>
      <c r="AP855" s="1" t="s">
        <v>1032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42" t="str">
        <f t="shared" si="26"/>
        <v/>
      </c>
      <c r="AX855" s="142" t="str">
        <f t="shared" si="27"/>
        <v/>
      </c>
    </row>
    <row r="856" spans="3:50">
      <c r="C856" s="1" t="s">
        <v>1138</v>
      </c>
      <c r="D856" s="1" t="s">
        <v>1139</v>
      </c>
      <c r="E856" s="1">
        <v>24</v>
      </c>
      <c r="F856" s="1">
        <v>210</v>
      </c>
      <c r="G856" s="1">
        <v>210</v>
      </c>
      <c r="H856" s="1">
        <v>3500</v>
      </c>
      <c r="I856" s="53">
        <v>735</v>
      </c>
      <c r="J856" s="1">
        <v>100</v>
      </c>
      <c r="K856" s="1">
        <v>0</v>
      </c>
      <c r="L856" s="53">
        <v>735</v>
      </c>
      <c r="M856" s="53">
        <v>0</v>
      </c>
      <c r="N856" s="53">
        <v>0</v>
      </c>
      <c r="O856" s="53">
        <v>0</v>
      </c>
      <c r="P856" s="53">
        <v>0</v>
      </c>
      <c r="S856" s="53">
        <v>0</v>
      </c>
      <c r="T856" s="53">
        <v>0</v>
      </c>
      <c r="U856" s="53">
        <v>0</v>
      </c>
      <c r="V856" s="53">
        <v>40</v>
      </c>
      <c r="W856" s="53">
        <v>0</v>
      </c>
      <c r="X856" s="53">
        <v>0</v>
      </c>
      <c r="Y856" s="53">
        <v>0</v>
      </c>
      <c r="Z856" s="53">
        <v>0</v>
      </c>
      <c r="AA856" s="53">
        <v>60</v>
      </c>
      <c r="AB856" s="53">
        <v>0</v>
      </c>
      <c r="AC856" s="54">
        <v>0</v>
      </c>
      <c r="AD856" s="54">
        <v>0</v>
      </c>
      <c r="AE856" s="54">
        <v>0</v>
      </c>
      <c r="AF856" s="54">
        <v>0</v>
      </c>
      <c r="AG856" s="54">
        <v>0</v>
      </c>
      <c r="AH856" s="54">
        <v>40</v>
      </c>
      <c r="AI856" s="54">
        <v>0</v>
      </c>
      <c r="AJ856" s="54">
        <v>0</v>
      </c>
      <c r="AK856" s="1">
        <v>0</v>
      </c>
      <c r="AL856" s="1">
        <v>0</v>
      </c>
      <c r="AM856" s="1">
        <v>60</v>
      </c>
      <c r="AN856" s="1">
        <v>0</v>
      </c>
      <c r="AO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42" t="str">
        <f t="shared" si="26"/>
        <v/>
      </c>
      <c r="AX856" s="142" t="str">
        <f t="shared" si="27"/>
        <v/>
      </c>
    </row>
    <row r="857" spans="3:50">
      <c r="C857" s="1" t="s">
        <v>1138</v>
      </c>
      <c r="D857" s="1" t="s">
        <v>1138</v>
      </c>
      <c r="E857" s="1">
        <v>7</v>
      </c>
      <c r="F857" s="1">
        <v>270</v>
      </c>
      <c r="G857" s="1">
        <v>270</v>
      </c>
      <c r="H857" s="1">
        <v>3500</v>
      </c>
      <c r="I857" s="53">
        <v>945</v>
      </c>
      <c r="J857" s="1">
        <v>100</v>
      </c>
      <c r="K857" s="1">
        <v>0</v>
      </c>
      <c r="L857" s="53">
        <v>945</v>
      </c>
      <c r="M857" s="53">
        <v>0</v>
      </c>
      <c r="N857" s="53">
        <v>0</v>
      </c>
      <c r="O857" s="53">
        <v>0</v>
      </c>
      <c r="P857" s="53">
        <v>0</v>
      </c>
      <c r="S857" s="53">
        <v>0</v>
      </c>
      <c r="T857" s="53">
        <v>0</v>
      </c>
      <c r="U857" s="53">
        <v>0</v>
      </c>
      <c r="V857" s="53">
        <v>40</v>
      </c>
      <c r="W857" s="53">
        <v>0</v>
      </c>
      <c r="X857" s="53">
        <v>0</v>
      </c>
      <c r="Y857" s="53">
        <v>0</v>
      </c>
      <c r="Z857" s="53">
        <v>0</v>
      </c>
      <c r="AA857" s="53">
        <v>60</v>
      </c>
      <c r="AB857" s="53">
        <v>0</v>
      </c>
      <c r="AC857" s="54">
        <v>0</v>
      </c>
      <c r="AD857" s="54">
        <v>0</v>
      </c>
      <c r="AE857" s="54">
        <v>0</v>
      </c>
      <c r="AF857" s="54">
        <v>0</v>
      </c>
      <c r="AG857" s="54">
        <v>0</v>
      </c>
      <c r="AH857" s="54">
        <v>40</v>
      </c>
      <c r="AI857" s="54">
        <v>0</v>
      </c>
      <c r="AJ857" s="54">
        <v>0</v>
      </c>
      <c r="AK857" s="1">
        <v>0</v>
      </c>
      <c r="AL857" s="1">
        <v>0</v>
      </c>
      <c r="AM857" s="1">
        <v>60</v>
      </c>
      <c r="AN857" s="1">
        <v>0</v>
      </c>
      <c r="AO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42" t="str">
        <f t="shared" si="26"/>
        <v/>
      </c>
      <c r="AX857" s="142" t="str">
        <f t="shared" si="27"/>
        <v/>
      </c>
    </row>
    <row r="858" spans="3:50">
      <c r="C858" s="1" t="s">
        <v>1138</v>
      </c>
      <c r="D858" s="1" t="s">
        <v>1140</v>
      </c>
      <c r="E858" s="1">
        <v>58</v>
      </c>
      <c r="F858" s="1">
        <v>590</v>
      </c>
      <c r="G858" s="1">
        <v>590</v>
      </c>
      <c r="H858" s="1">
        <v>3500</v>
      </c>
      <c r="I858" s="53">
        <v>2065</v>
      </c>
      <c r="J858" s="1">
        <v>100</v>
      </c>
      <c r="K858" s="1">
        <v>0</v>
      </c>
      <c r="L858" s="53">
        <v>2065</v>
      </c>
      <c r="M858" s="53">
        <v>0</v>
      </c>
      <c r="N858" s="53">
        <v>0</v>
      </c>
      <c r="O858" s="53">
        <v>0</v>
      </c>
      <c r="P858" s="53">
        <v>0</v>
      </c>
      <c r="S858" s="53">
        <v>0</v>
      </c>
      <c r="T858" s="53">
        <v>0</v>
      </c>
      <c r="U858" s="53">
        <v>0</v>
      </c>
      <c r="V858" s="53">
        <v>40</v>
      </c>
      <c r="W858" s="53">
        <v>0</v>
      </c>
      <c r="X858" s="53">
        <v>0</v>
      </c>
      <c r="Y858" s="53">
        <v>0</v>
      </c>
      <c r="Z858" s="53">
        <v>0</v>
      </c>
      <c r="AA858" s="53">
        <v>60</v>
      </c>
      <c r="AB858" s="53">
        <v>0</v>
      </c>
      <c r="AC858" s="54">
        <v>0</v>
      </c>
      <c r="AD858" s="54">
        <v>0</v>
      </c>
      <c r="AE858" s="54">
        <v>0</v>
      </c>
      <c r="AF858" s="54">
        <v>0</v>
      </c>
      <c r="AG858" s="54">
        <v>0</v>
      </c>
      <c r="AH858" s="54">
        <v>40</v>
      </c>
      <c r="AI858" s="54">
        <v>0</v>
      </c>
      <c r="AJ858" s="54">
        <v>0</v>
      </c>
      <c r="AK858" s="1">
        <v>0</v>
      </c>
      <c r="AL858" s="1">
        <v>0</v>
      </c>
      <c r="AM858" s="1">
        <v>60</v>
      </c>
      <c r="AN858" s="1">
        <v>0</v>
      </c>
      <c r="AO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42" t="str">
        <f t="shared" si="26"/>
        <v/>
      </c>
      <c r="AX858" s="142" t="str">
        <f t="shared" si="27"/>
        <v/>
      </c>
    </row>
    <row r="859" spans="3:50">
      <c r="C859" s="1" t="s">
        <v>1138</v>
      </c>
      <c r="D859" s="1" t="s">
        <v>1141</v>
      </c>
      <c r="E859" s="1">
        <v>0</v>
      </c>
      <c r="F859" s="1">
        <v>0</v>
      </c>
      <c r="G859" s="1">
        <v>0</v>
      </c>
      <c r="H859" s="1">
        <v>0</v>
      </c>
      <c r="I859" s="53">
        <v>0</v>
      </c>
      <c r="J859" s="1">
        <v>100</v>
      </c>
      <c r="K859" s="1">
        <v>0</v>
      </c>
      <c r="L859" s="53">
        <v>0</v>
      </c>
      <c r="M859" s="53">
        <v>0</v>
      </c>
      <c r="N859" s="53">
        <v>0</v>
      </c>
      <c r="O859" s="53">
        <v>0</v>
      </c>
      <c r="P859" s="53">
        <v>0</v>
      </c>
      <c r="S859" s="53">
        <v>0</v>
      </c>
      <c r="T859" s="53">
        <v>0</v>
      </c>
      <c r="U859" s="53">
        <v>0</v>
      </c>
      <c r="V859" s="53">
        <v>0</v>
      </c>
      <c r="W859" s="53">
        <v>0</v>
      </c>
      <c r="X859" s="53">
        <v>0</v>
      </c>
      <c r="Y859" s="53">
        <v>0</v>
      </c>
      <c r="Z859" s="53">
        <v>0</v>
      </c>
      <c r="AA859" s="53">
        <v>0</v>
      </c>
      <c r="AB859" s="53">
        <v>0</v>
      </c>
      <c r="AC859" s="54">
        <v>0</v>
      </c>
      <c r="AD859" s="54">
        <v>0</v>
      </c>
      <c r="AE859" s="54">
        <v>0</v>
      </c>
      <c r="AF859" s="54">
        <v>0</v>
      </c>
      <c r="AG859" s="54">
        <v>0</v>
      </c>
      <c r="AH859" s="54">
        <v>0</v>
      </c>
      <c r="AI859" s="54">
        <v>0</v>
      </c>
      <c r="AJ859" s="54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42" t="str">
        <f t="shared" si="26"/>
        <v/>
      </c>
      <c r="AX859" s="142" t="str">
        <f t="shared" si="27"/>
        <v/>
      </c>
    </row>
    <row r="860" spans="3:50">
      <c r="C860" s="1" t="s">
        <v>1138</v>
      </c>
      <c r="D860" s="1" t="s">
        <v>1142</v>
      </c>
      <c r="E860" s="1">
        <v>2</v>
      </c>
      <c r="F860" s="1">
        <v>50</v>
      </c>
      <c r="G860" s="1">
        <v>50</v>
      </c>
      <c r="H860" s="1">
        <v>3500</v>
      </c>
      <c r="I860" s="53">
        <v>175</v>
      </c>
      <c r="J860" s="1">
        <v>100</v>
      </c>
      <c r="K860" s="1">
        <v>0</v>
      </c>
      <c r="L860" s="53">
        <v>175</v>
      </c>
      <c r="M860" s="53">
        <v>0</v>
      </c>
      <c r="N860" s="53">
        <v>0</v>
      </c>
      <c r="O860" s="53">
        <v>0</v>
      </c>
      <c r="P860" s="53">
        <v>0</v>
      </c>
      <c r="S860" s="53">
        <v>0</v>
      </c>
      <c r="T860" s="53">
        <v>0</v>
      </c>
      <c r="U860" s="53">
        <v>0</v>
      </c>
      <c r="V860" s="53">
        <v>40</v>
      </c>
      <c r="W860" s="53">
        <v>0</v>
      </c>
      <c r="X860" s="53">
        <v>0</v>
      </c>
      <c r="Y860" s="53">
        <v>0</v>
      </c>
      <c r="Z860" s="53">
        <v>0</v>
      </c>
      <c r="AA860" s="53">
        <v>60</v>
      </c>
      <c r="AB860" s="53">
        <v>0</v>
      </c>
      <c r="AC860" s="54">
        <v>0</v>
      </c>
      <c r="AD860" s="54">
        <v>0</v>
      </c>
      <c r="AE860" s="54">
        <v>0</v>
      </c>
      <c r="AF860" s="54">
        <v>0</v>
      </c>
      <c r="AG860" s="54">
        <v>0</v>
      </c>
      <c r="AH860" s="54">
        <v>40</v>
      </c>
      <c r="AI860" s="54">
        <v>0</v>
      </c>
      <c r="AJ860" s="54">
        <v>0</v>
      </c>
      <c r="AK860" s="1">
        <v>0</v>
      </c>
      <c r="AL860" s="1">
        <v>0</v>
      </c>
      <c r="AM860" s="1">
        <v>60</v>
      </c>
      <c r="AN860" s="1">
        <v>0</v>
      </c>
      <c r="AO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42" t="str">
        <f t="shared" si="26"/>
        <v/>
      </c>
      <c r="AX860" s="142" t="str">
        <f t="shared" si="27"/>
        <v/>
      </c>
    </row>
    <row r="861" spans="3:50">
      <c r="C861" s="1" t="s">
        <v>1143</v>
      </c>
      <c r="E861" s="1">
        <v>1926</v>
      </c>
      <c r="F861" s="1">
        <v>18044</v>
      </c>
      <c r="G861" s="1">
        <v>16247</v>
      </c>
      <c r="H861" s="1">
        <v>3152</v>
      </c>
      <c r="I861" s="53">
        <v>56866</v>
      </c>
      <c r="J861" s="1">
        <v>100</v>
      </c>
      <c r="K861" s="1">
        <v>0</v>
      </c>
      <c r="L861" s="53">
        <v>63154</v>
      </c>
      <c r="M861" s="53">
        <v>0</v>
      </c>
      <c r="N861" s="53">
        <v>0</v>
      </c>
      <c r="O861" s="53">
        <v>0</v>
      </c>
      <c r="P861" s="53">
        <v>0</v>
      </c>
      <c r="Q861" s="53" t="s">
        <v>1032</v>
      </c>
      <c r="R861" s="53" t="s">
        <v>1032</v>
      </c>
      <c r="S861" s="53">
        <v>0</v>
      </c>
      <c r="T861" s="53">
        <v>0</v>
      </c>
      <c r="U861" s="53">
        <v>0</v>
      </c>
      <c r="V861" s="53">
        <v>0</v>
      </c>
      <c r="W861" s="53">
        <v>0</v>
      </c>
      <c r="X861" s="53">
        <v>0</v>
      </c>
      <c r="Y861" s="53">
        <v>10</v>
      </c>
      <c r="Z861" s="53">
        <v>50</v>
      </c>
      <c r="AA861" s="53">
        <v>30</v>
      </c>
      <c r="AB861" s="53">
        <v>10</v>
      </c>
      <c r="AC861" s="54">
        <v>0</v>
      </c>
      <c r="AD861" s="54">
        <v>0</v>
      </c>
      <c r="AE861" s="54">
        <v>0</v>
      </c>
      <c r="AF861" s="54">
        <v>0</v>
      </c>
      <c r="AG861" s="54">
        <v>0</v>
      </c>
      <c r="AH861" s="54">
        <v>0</v>
      </c>
      <c r="AI861" s="54">
        <v>0</v>
      </c>
      <c r="AJ861" s="54">
        <v>0</v>
      </c>
      <c r="AK861" s="1">
        <v>10</v>
      </c>
      <c r="AL861" s="1">
        <v>50</v>
      </c>
      <c r="AM861" s="1">
        <v>30</v>
      </c>
      <c r="AN861" s="1">
        <v>10</v>
      </c>
      <c r="AO861" s="1">
        <v>0</v>
      </c>
      <c r="AP861" s="1" t="s">
        <v>1032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42" t="str">
        <f t="shared" si="26"/>
        <v/>
      </c>
      <c r="AX861" s="142" t="str">
        <f t="shared" si="27"/>
        <v/>
      </c>
    </row>
    <row r="862" spans="3:50">
      <c r="C862" s="1" t="s">
        <v>1144</v>
      </c>
      <c r="D862" s="1" t="s">
        <v>1145</v>
      </c>
      <c r="E862" s="1">
        <v>117</v>
      </c>
      <c r="F862" s="1">
        <v>967</v>
      </c>
      <c r="G862" s="1">
        <v>890</v>
      </c>
      <c r="H862" s="1">
        <v>3500</v>
      </c>
      <c r="I862" s="53">
        <v>3115</v>
      </c>
      <c r="J862" s="1">
        <v>100</v>
      </c>
      <c r="K862" s="1">
        <v>0</v>
      </c>
      <c r="L862" s="53">
        <v>3384.5</v>
      </c>
      <c r="M862" s="53">
        <v>0</v>
      </c>
      <c r="N862" s="53">
        <v>0</v>
      </c>
      <c r="O862" s="53">
        <v>0</v>
      </c>
      <c r="P862" s="53">
        <v>0</v>
      </c>
      <c r="S862" s="53">
        <v>0</v>
      </c>
      <c r="T862" s="53">
        <v>0</v>
      </c>
      <c r="U862" s="53">
        <v>0</v>
      </c>
      <c r="V862" s="53">
        <v>0</v>
      </c>
      <c r="W862" s="53">
        <v>0</v>
      </c>
      <c r="X862" s="53">
        <v>0</v>
      </c>
      <c r="Y862" s="53">
        <v>10</v>
      </c>
      <c r="Z862" s="53">
        <v>50</v>
      </c>
      <c r="AA862" s="53">
        <v>30</v>
      </c>
      <c r="AB862" s="53">
        <v>10</v>
      </c>
      <c r="AC862" s="54">
        <v>0</v>
      </c>
      <c r="AD862" s="54">
        <v>0</v>
      </c>
      <c r="AE862" s="54">
        <v>0</v>
      </c>
      <c r="AF862" s="54">
        <v>0</v>
      </c>
      <c r="AG862" s="54">
        <v>0</v>
      </c>
      <c r="AH862" s="54">
        <v>0</v>
      </c>
      <c r="AI862" s="54">
        <v>0</v>
      </c>
      <c r="AJ862" s="54">
        <v>0</v>
      </c>
      <c r="AK862" s="1">
        <v>10</v>
      </c>
      <c r="AL862" s="1">
        <v>50</v>
      </c>
      <c r="AM862" s="1">
        <v>30</v>
      </c>
      <c r="AN862" s="1">
        <v>10</v>
      </c>
      <c r="AO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42" t="str">
        <f t="shared" si="26"/>
        <v/>
      </c>
      <c r="AX862" s="142" t="str">
        <f t="shared" si="27"/>
        <v/>
      </c>
    </row>
    <row r="863" spans="3:50">
      <c r="C863" s="1" t="s">
        <v>1144</v>
      </c>
      <c r="D863" s="1" t="s">
        <v>1146</v>
      </c>
      <c r="E863" s="1">
        <v>351</v>
      </c>
      <c r="F863" s="1">
        <v>3359</v>
      </c>
      <c r="G863" s="1">
        <v>3187</v>
      </c>
      <c r="H863" s="1">
        <v>3500</v>
      </c>
      <c r="I863" s="53">
        <v>11155</v>
      </c>
      <c r="J863" s="1">
        <v>100</v>
      </c>
      <c r="K863" s="1">
        <v>0</v>
      </c>
      <c r="L863" s="53">
        <v>11756.5</v>
      </c>
      <c r="M863" s="53">
        <v>0</v>
      </c>
      <c r="N863" s="53">
        <v>0</v>
      </c>
      <c r="O863" s="53">
        <v>0</v>
      </c>
      <c r="P863" s="53">
        <v>0</v>
      </c>
      <c r="S863" s="53">
        <v>0</v>
      </c>
      <c r="T863" s="53">
        <v>0</v>
      </c>
      <c r="U863" s="53">
        <v>0</v>
      </c>
      <c r="V863" s="53">
        <v>0</v>
      </c>
      <c r="W863" s="53">
        <v>0</v>
      </c>
      <c r="X863" s="53">
        <v>0</v>
      </c>
      <c r="Y863" s="53">
        <v>10</v>
      </c>
      <c r="Z863" s="53">
        <v>50</v>
      </c>
      <c r="AA863" s="53">
        <v>30</v>
      </c>
      <c r="AB863" s="53">
        <v>10</v>
      </c>
      <c r="AC863" s="54">
        <v>0</v>
      </c>
      <c r="AD863" s="54">
        <v>0</v>
      </c>
      <c r="AE863" s="54">
        <v>0</v>
      </c>
      <c r="AF863" s="54">
        <v>0</v>
      </c>
      <c r="AG863" s="54">
        <v>0</v>
      </c>
      <c r="AH863" s="54">
        <v>0</v>
      </c>
      <c r="AI863" s="54">
        <v>0</v>
      </c>
      <c r="AJ863" s="54">
        <v>0</v>
      </c>
      <c r="AK863" s="1">
        <v>10</v>
      </c>
      <c r="AL863" s="1">
        <v>50</v>
      </c>
      <c r="AM863" s="1">
        <v>30</v>
      </c>
      <c r="AN863" s="1">
        <v>10</v>
      </c>
      <c r="AO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42" t="str">
        <f t="shared" si="26"/>
        <v/>
      </c>
      <c r="AX863" s="142" t="str">
        <f t="shared" si="27"/>
        <v/>
      </c>
    </row>
    <row r="864" spans="3:50">
      <c r="C864" s="1" t="s">
        <v>1144</v>
      </c>
      <c r="D864" s="1" t="s">
        <v>1147</v>
      </c>
      <c r="E864" s="1">
        <v>126</v>
      </c>
      <c r="F864" s="1">
        <v>1319</v>
      </c>
      <c r="G864" s="1">
        <v>1110</v>
      </c>
      <c r="H864" s="1">
        <v>3500</v>
      </c>
      <c r="I864" s="53">
        <v>3885</v>
      </c>
      <c r="J864" s="1">
        <v>100</v>
      </c>
      <c r="K864" s="1">
        <v>0</v>
      </c>
      <c r="L864" s="53">
        <v>4616.5</v>
      </c>
      <c r="M864" s="53">
        <v>0</v>
      </c>
      <c r="N864" s="53">
        <v>0</v>
      </c>
      <c r="O864" s="53">
        <v>0</v>
      </c>
      <c r="P864" s="53">
        <v>0</v>
      </c>
      <c r="S864" s="53">
        <v>0</v>
      </c>
      <c r="T864" s="53">
        <v>0</v>
      </c>
      <c r="U864" s="53">
        <v>0</v>
      </c>
      <c r="V864" s="53">
        <v>0</v>
      </c>
      <c r="W864" s="53">
        <v>0</v>
      </c>
      <c r="X864" s="53">
        <v>0</v>
      </c>
      <c r="Y864" s="53">
        <v>10</v>
      </c>
      <c r="Z864" s="53">
        <v>50</v>
      </c>
      <c r="AA864" s="53">
        <v>30</v>
      </c>
      <c r="AB864" s="53">
        <v>10</v>
      </c>
      <c r="AC864" s="54">
        <v>0</v>
      </c>
      <c r="AD864" s="54">
        <v>0</v>
      </c>
      <c r="AE864" s="54">
        <v>0</v>
      </c>
      <c r="AF864" s="54">
        <v>0</v>
      </c>
      <c r="AG864" s="54">
        <v>0</v>
      </c>
      <c r="AH864" s="54">
        <v>0</v>
      </c>
      <c r="AI864" s="54">
        <v>0</v>
      </c>
      <c r="AJ864" s="54">
        <v>0</v>
      </c>
      <c r="AK864" s="1">
        <v>10</v>
      </c>
      <c r="AL864" s="1">
        <v>50</v>
      </c>
      <c r="AM864" s="1">
        <v>30</v>
      </c>
      <c r="AN864" s="1">
        <v>10</v>
      </c>
      <c r="AO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42" t="str">
        <f t="shared" si="26"/>
        <v/>
      </c>
      <c r="AX864" s="142" t="str">
        <f t="shared" si="27"/>
        <v/>
      </c>
    </row>
    <row r="865" spans="3:50">
      <c r="C865" s="1" t="s">
        <v>1144</v>
      </c>
      <c r="D865" s="1" t="s">
        <v>1148</v>
      </c>
      <c r="E865" s="1">
        <v>94</v>
      </c>
      <c r="F865" s="1">
        <v>886</v>
      </c>
      <c r="G865" s="1">
        <v>886</v>
      </c>
      <c r="H865" s="1">
        <v>3500</v>
      </c>
      <c r="I865" s="53">
        <v>3101</v>
      </c>
      <c r="J865" s="1">
        <v>100</v>
      </c>
      <c r="K865" s="1">
        <v>0</v>
      </c>
      <c r="L865" s="53">
        <v>3101</v>
      </c>
      <c r="M865" s="53">
        <v>0</v>
      </c>
      <c r="N865" s="53">
        <v>0</v>
      </c>
      <c r="O865" s="53">
        <v>0</v>
      </c>
      <c r="P865" s="53">
        <v>0</v>
      </c>
      <c r="S865" s="53">
        <v>0</v>
      </c>
      <c r="T865" s="53">
        <v>0</v>
      </c>
      <c r="U865" s="53">
        <v>0</v>
      </c>
      <c r="V865" s="53">
        <v>0</v>
      </c>
      <c r="W865" s="53">
        <v>0</v>
      </c>
      <c r="X865" s="53">
        <v>0</v>
      </c>
      <c r="Y865" s="53">
        <v>10</v>
      </c>
      <c r="Z865" s="53">
        <v>50</v>
      </c>
      <c r="AA865" s="53">
        <v>30</v>
      </c>
      <c r="AB865" s="53">
        <v>10</v>
      </c>
      <c r="AC865" s="54">
        <v>0</v>
      </c>
      <c r="AD865" s="54">
        <v>0</v>
      </c>
      <c r="AE865" s="54">
        <v>0</v>
      </c>
      <c r="AF865" s="54">
        <v>0</v>
      </c>
      <c r="AG865" s="54">
        <v>0</v>
      </c>
      <c r="AH865" s="54">
        <v>0</v>
      </c>
      <c r="AI865" s="54">
        <v>0</v>
      </c>
      <c r="AJ865" s="54">
        <v>0</v>
      </c>
      <c r="AK865" s="1">
        <v>10</v>
      </c>
      <c r="AL865" s="1">
        <v>50</v>
      </c>
      <c r="AM865" s="1">
        <v>30</v>
      </c>
      <c r="AN865" s="1">
        <v>10</v>
      </c>
      <c r="AO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42" t="str">
        <f t="shared" si="26"/>
        <v/>
      </c>
      <c r="AX865" s="142" t="str">
        <f t="shared" si="27"/>
        <v/>
      </c>
    </row>
    <row r="866" spans="3:50">
      <c r="C866" s="1" t="s">
        <v>1144</v>
      </c>
      <c r="D866" s="1" t="s">
        <v>1144</v>
      </c>
      <c r="E866" s="1">
        <v>243</v>
      </c>
      <c r="F866" s="1">
        <v>2221</v>
      </c>
      <c r="G866" s="1">
        <v>1950</v>
      </c>
      <c r="H866" s="1">
        <v>3500</v>
      </c>
      <c r="I866" s="53">
        <v>6825</v>
      </c>
      <c r="J866" s="1">
        <v>100</v>
      </c>
      <c r="K866" s="1">
        <v>0</v>
      </c>
      <c r="L866" s="53">
        <v>7773.5</v>
      </c>
      <c r="M866" s="53">
        <v>0</v>
      </c>
      <c r="N866" s="53">
        <v>0</v>
      </c>
      <c r="O866" s="53">
        <v>0</v>
      </c>
      <c r="P866" s="53">
        <v>0</v>
      </c>
      <c r="S866" s="53">
        <v>0</v>
      </c>
      <c r="T866" s="53">
        <v>0</v>
      </c>
      <c r="U866" s="53">
        <v>0</v>
      </c>
      <c r="V866" s="53">
        <v>0</v>
      </c>
      <c r="W866" s="53">
        <v>0</v>
      </c>
      <c r="X866" s="53">
        <v>0</v>
      </c>
      <c r="Y866" s="53">
        <v>10</v>
      </c>
      <c r="Z866" s="53">
        <v>50</v>
      </c>
      <c r="AA866" s="53">
        <v>30</v>
      </c>
      <c r="AB866" s="53">
        <v>10</v>
      </c>
      <c r="AC866" s="54">
        <v>0</v>
      </c>
      <c r="AD866" s="54">
        <v>0</v>
      </c>
      <c r="AE866" s="54">
        <v>0</v>
      </c>
      <c r="AF866" s="54">
        <v>0</v>
      </c>
      <c r="AG866" s="54">
        <v>0</v>
      </c>
      <c r="AH866" s="54">
        <v>0</v>
      </c>
      <c r="AI866" s="54">
        <v>0</v>
      </c>
      <c r="AJ866" s="54">
        <v>0</v>
      </c>
      <c r="AK866" s="1">
        <v>10</v>
      </c>
      <c r="AL866" s="1">
        <v>50</v>
      </c>
      <c r="AM866" s="1">
        <v>30</v>
      </c>
      <c r="AN866" s="1">
        <v>10</v>
      </c>
      <c r="AO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42" t="str">
        <f t="shared" si="26"/>
        <v/>
      </c>
      <c r="AX866" s="142" t="str">
        <f t="shared" si="27"/>
        <v/>
      </c>
    </row>
    <row r="867" spans="3:50">
      <c r="C867" s="1" t="s">
        <v>1144</v>
      </c>
      <c r="D867" s="1" t="s">
        <v>1149</v>
      </c>
      <c r="E867" s="1">
        <v>179</v>
      </c>
      <c r="F867" s="1">
        <v>1536</v>
      </c>
      <c r="G867" s="1">
        <v>879</v>
      </c>
      <c r="H867" s="1">
        <v>3500</v>
      </c>
      <c r="I867" s="53">
        <v>3077</v>
      </c>
      <c r="J867" s="1">
        <v>100</v>
      </c>
      <c r="K867" s="1">
        <v>0</v>
      </c>
      <c r="L867" s="53">
        <v>5376</v>
      </c>
      <c r="M867" s="53">
        <v>0</v>
      </c>
      <c r="N867" s="53">
        <v>0</v>
      </c>
      <c r="O867" s="53">
        <v>0</v>
      </c>
      <c r="P867" s="53">
        <v>0</v>
      </c>
      <c r="S867" s="53">
        <v>0</v>
      </c>
      <c r="T867" s="53">
        <v>0</v>
      </c>
      <c r="U867" s="53">
        <v>0</v>
      </c>
      <c r="V867" s="53">
        <v>0</v>
      </c>
      <c r="W867" s="53">
        <v>0</v>
      </c>
      <c r="X867" s="53">
        <v>0</v>
      </c>
      <c r="Y867" s="53">
        <v>10</v>
      </c>
      <c r="Z867" s="53">
        <v>50</v>
      </c>
      <c r="AA867" s="53">
        <v>30</v>
      </c>
      <c r="AB867" s="53">
        <v>10</v>
      </c>
      <c r="AC867" s="54">
        <v>0</v>
      </c>
      <c r="AD867" s="54">
        <v>0</v>
      </c>
      <c r="AE867" s="54">
        <v>0</v>
      </c>
      <c r="AF867" s="54">
        <v>0</v>
      </c>
      <c r="AG867" s="54">
        <v>0</v>
      </c>
      <c r="AH867" s="54">
        <v>0</v>
      </c>
      <c r="AI867" s="54">
        <v>0</v>
      </c>
      <c r="AJ867" s="54">
        <v>0</v>
      </c>
      <c r="AK867" s="1">
        <v>10</v>
      </c>
      <c r="AL867" s="1">
        <v>50</v>
      </c>
      <c r="AM867" s="1">
        <v>30</v>
      </c>
      <c r="AN867" s="1">
        <v>10</v>
      </c>
      <c r="AO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42" t="str">
        <f t="shared" si="26"/>
        <v/>
      </c>
      <c r="AX867" s="142" t="str">
        <f t="shared" si="27"/>
        <v/>
      </c>
    </row>
    <row r="868" spans="3:50">
      <c r="C868" s="1" t="s">
        <v>1144</v>
      </c>
      <c r="D868" s="1" t="s">
        <v>1150</v>
      </c>
      <c r="E868" s="1">
        <v>181</v>
      </c>
      <c r="F868" s="1">
        <v>1558</v>
      </c>
      <c r="G868" s="1">
        <v>1549</v>
      </c>
      <c r="H868" s="1">
        <v>3500</v>
      </c>
      <c r="I868" s="53">
        <v>5422</v>
      </c>
      <c r="J868" s="1">
        <v>100</v>
      </c>
      <c r="K868" s="1">
        <v>0</v>
      </c>
      <c r="L868" s="53">
        <v>5453</v>
      </c>
      <c r="M868" s="53">
        <v>0</v>
      </c>
      <c r="N868" s="53">
        <v>0</v>
      </c>
      <c r="O868" s="53">
        <v>0</v>
      </c>
      <c r="P868" s="53">
        <v>0</v>
      </c>
      <c r="S868" s="53">
        <v>0</v>
      </c>
      <c r="T868" s="53">
        <v>0</v>
      </c>
      <c r="U868" s="53">
        <v>0</v>
      </c>
      <c r="V868" s="53">
        <v>0</v>
      </c>
      <c r="W868" s="53">
        <v>0</v>
      </c>
      <c r="X868" s="53">
        <v>0</v>
      </c>
      <c r="Y868" s="53">
        <v>10</v>
      </c>
      <c r="Z868" s="53">
        <v>50</v>
      </c>
      <c r="AA868" s="53">
        <v>30</v>
      </c>
      <c r="AB868" s="53">
        <v>10</v>
      </c>
      <c r="AC868" s="54">
        <v>0</v>
      </c>
      <c r="AD868" s="54">
        <v>0</v>
      </c>
      <c r="AE868" s="54">
        <v>0</v>
      </c>
      <c r="AF868" s="54">
        <v>0</v>
      </c>
      <c r="AG868" s="54">
        <v>0</v>
      </c>
      <c r="AH868" s="54">
        <v>0</v>
      </c>
      <c r="AI868" s="54">
        <v>0</v>
      </c>
      <c r="AJ868" s="54">
        <v>0</v>
      </c>
      <c r="AK868" s="1">
        <v>10</v>
      </c>
      <c r="AL868" s="1">
        <v>50</v>
      </c>
      <c r="AM868" s="1">
        <v>30</v>
      </c>
      <c r="AN868" s="1">
        <v>10</v>
      </c>
      <c r="AO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42" t="str">
        <f t="shared" si="26"/>
        <v/>
      </c>
      <c r="AX868" s="142" t="str">
        <f t="shared" si="27"/>
        <v/>
      </c>
    </row>
    <row r="869" spans="3:50">
      <c r="C869" s="1" t="s">
        <v>1144</v>
      </c>
      <c r="D869" s="1" t="s">
        <v>1151</v>
      </c>
      <c r="E869" s="1">
        <v>110</v>
      </c>
      <c r="F869" s="1">
        <v>942</v>
      </c>
      <c r="G869" s="1">
        <v>604</v>
      </c>
      <c r="H869" s="1">
        <v>3500</v>
      </c>
      <c r="I869" s="53">
        <v>2114</v>
      </c>
      <c r="J869" s="1">
        <v>100</v>
      </c>
      <c r="K869" s="1">
        <v>0</v>
      </c>
      <c r="L869" s="53">
        <v>3297</v>
      </c>
      <c r="M869" s="53">
        <v>0</v>
      </c>
      <c r="N869" s="53">
        <v>0</v>
      </c>
      <c r="O869" s="53">
        <v>0</v>
      </c>
      <c r="P869" s="53">
        <v>0</v>
      </c>
      <c r="S869" s="53">
        <v>0</v>
      </c>
      <c r="T869" s="53">
        <v>0</v>
      </c>
      <c r="U869" s="53">
        <v>0</v>
      </c>
      <c r="V869" s="53">
        <v>0</v>
      </c>
      <c r="W869" s="53">
        <v>0</v>
      </c>
      <c r="X869" s="53">
        <v>0</v>
      </c>
      <c r="Y869" s="53">
        <v>10</v>
      </c>
      <c r="Z869" s="53">
        <v>50</v>
      </c>
      <c r="AA869" s="53">
        <v>30</v>
      </c>
      <c r="AB869" s="53">
        <v>10</v>
      </c>
      <c r="AC869" s="54">
        <v>0</v>
      </c>
      <c r="AD869" s="54">
        <v>0</v>
      </c>
      <c r="AE869" s="54">
        <v>0</v>
      </c>
      <c r="AF869" s="54">
        <v>0</v>
      </c>
      <c r="AG869" s="54">
        <v>0</v>
      </c>
      <c r="AH869" s="54">
        <v>0</v>
      </c>
      <c r="AI869" s="54">
        <v>0</v>
      </c>
      <c r="AJ869" s="54">
        <v>0</v>
      </c>
      <c r="AK869" s="1">
        <v>10</v>
      </c>
      <c r="AL869" s="1">
        <v>50</v>
      </c>
      <c r="AM869" s="1">
        <v>30</v>
      </c>
      <c r="AN869" s="1">
        <v>10</v>
      </c>
      <c r="AO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42" t="str">
        <f t="shared" si="26"/>
        <v/>
      </c>
      <c r="AX869" s="142" t="str">
        <f t="shared" si="27"/>
        <v/>
      </c>
    </row>
    <row r="870" spans="3:50">
      <c r="C870" s="1" t="s">
        <v>1144</v>
      </c>
      <c r="D870" s="1" t="s">
        <v>1152</v>
      </c>
      <c r="E870" s="1">
        <v>84</v>
      </c>
      <c r="F870" s="1">
        <v>748</v>
      </c>
      <c r="G870" s="1">
        <v>684</v>
      </c>
      <c r="H870" s="1">
        <v>3500</v>
      </c>
      <c r="I870" s="53">
        <v>2394</v>
      </c>
      <c r="J870" s="1">
        <v>100</v>
      </c>
      <c r="K870" s="1">
        <v>0</v>
      </c>
      <c r="L870" s="53">
        <v>2618</v>
      </c>
      <c r="M870" s="53">
        <v>0</v>
      </c>
      <c r="N870" s="53">
        <v>0</v>
      </c>
      <c r="O870" s="53">
        <v>0</v>
      </c>
      <c r="P870" s="53">
        <v>0</v>
      </c>
      <c r="S870" s="53">
        <v>0</v>
      </c>
      <c r="T870" s="53">
        <v>0</v>
      </c>
      <c r="U870" s="53">
        <v>0</v>
      </c>
      <c r="V870" s="53">
        <v>0</v>
      </c>
      <c r="W870" s="53">
        <v>0</v>
      </c>
      <c r="X870" s="53">
        <v>0</v>
      </c>
      <c r="Y870" s="53">
        <v>10</v>
      </c>
      <c r="Z870" s="53">
        <v>50</v>
      </c>
      <c r="AA870" s="53">
        <v>30</v>
      </c>
      <c r="AB870" s="53">
        <v>10</v>
      </c>
      <c r="AC870" s="54">
        <v>0</v>
      </c>
      <c r="AD870" s="54">
        <v>0</v>
      </c>
      <c r="AE870" s="54">
        <v>0</v>
      </c>
      <c r="AF870" s="54">
        <v>0</v>
      </c>
      <c r="AG870" s="54">
        <v>0</v>
      </c>
      <c r="AH870" s="54">
        <v>0</v>
      </c>
      <c r="AI870" s="54">
        <v>0</v>
      </c>
      <c r="AJ870" s="54">
        <v>0</v>
      </c>
      <c r="AK870" s="1">
        <v>10</v>
      </c>
      <c r="AL870" s="1">
        <v>50</v>
      </c>
      <c r="AM870" s="1">
        <v>30</v>
      </c>
      <c r="AN870" s="1">
        <v>10</v>
      </c>
      <c r="AO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42" t="str">
        <f t="shared" si="26"/>
        <v/>
      </c>
      <c r="AX870" s="142" t="str">
        <f t="shared" si="27"/>
        <v/>
      </c>
    </row>
    <row r="871" spans="3:50">
      <c r="C871" s="1" t="s">
        <v>1144</v>
      </c>
      <c r="D871" s="1" t="s">
        <v>1153</v>
      </c>
      <c r="E871" s="1">
        <v>441</v>
      </c>
      <c r="F871" s="1">
        <v>4508</v>
      </c>
      <c r="G871" s="1">
        <v>4508</v>
      </c>
      <c r="H871" s="1">
        <v>3500</v>
      </c>
      <c r="I871" s="53">
        <v>15778</v>
      </c>
      <c r="J871" s="1">
        <v>100</v>
      </c>
      <c r="K871" s="1">
        <v>0</v>
      </c>
      <c r="L871" s="53">
        <v>15778</v>
      </c>
      <c r="M871" s="53">
        <v>0</v>
      </c>
      <c r="N871" s="53">
        <v>0</v>
      </c>
      <c r="O871" s="53">
        <v>0</v>
      </c>
      <c r="P871" s="53">
        <v>0</v>
      </c>
      <c r="S871" s="53">
        <v>0</v>
      </c>
      <c r="T871" s="53">
        <v>0</v>
      </c>
      <c r="U871" s="53">
        <v>0</v>
      </c>
      <c r="V871" s="53">
        <v>0</v>
      </c>
      <c r="W871" s="53">
        <v>0</v>
      </c>
      <c r="X871" s="53">
        <v>0</v>
      </c>
      <c r="Y871" s="53">
        <v>10</v>
      </c>
      <c r="Z871" s="53">
        <v>50</v>
      </c>
      <c r="AA871" s="53">
        <v>30</v>
      </c>
      <c r="AB871" s="53">
        <v>10</v>
      </c>
      <c r="AC871" s="54">
        <v>0</v>
      </c>
      <c r="AD871" s="54">
        <v>0</v>
      </c>
      <c r="AE871" s="54">
        <v>0</v>
      </c>
      <c r="AF871" s="54">
        <v>0</v>
      </c>
      <c r="AG871" s="54">
        <v>0</v>
      </c>
      <c r="AH871" s="54">
        <v>0</v>
      </c>
      <c r="AI871" s="54">
        <v>0</v>
      </c>
      <c r="AJ871" s="54">
        <v>0</v>
      </c>
      <c r="AK871" s="1">
        <v>10</v>
      </c>
      <c r="AL871" s="1">
        <v>50</v>
      </c>
      <c r="AM871" s="1">
        <v>30</v>
      </c>
      <c r="AN871" s="1">
        <v>10</v>
      </c>
      <c r="AO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42" t="str">
        <f t="shared" si="26"/>
        <v/>
      </c>
      <c r="AX871" s="142" t="str">
        <f t="shared" si="27"/>
        <v/>
      </c>
    </row>
    <row r="872" spans="3:50">
      <c r="C872" s="1" t="s">
        <v>1154</v>
      </c>
      <c r="E872" s="1">
        <v>436</v>
      </c>
      <c r="F872" s="1">
        <v>4066</v>
      </c>
      <c r="G872" s="1">
        <v>2073</v>
      </c>
      <c r="H872" s="1">
        <v>1530</v>
      </c>
      <c r="I872" s="53">
        <v>6219</v>
      </c>
      <c r="J872" s="1">
        <v>68.75</v>
      </c>
      <c r="K872" s="1">
        <v>31.25</v>
      </c>
      <c r="L872" s="53">
        <v>12198</v>
      </c>
      <c r="M872" s="53">
        <v>0</v>
      </c>
      <c r="N872" s="53">
        <v>0</v>
      </c>
      <c r="O872" s="53">
        <v>0</v>
      </c>
      <c r="P872" s="53">
        <v>0</v>
      </c>
      <c r="Q872" s="53" t="s">
        <v>1032</v>
      </c>
      <c r="R872" s="53" t="s">
        <v>1032</v>
      </c>
      <c r="S872" s="53">
        <v>0</v>
      </c>
      <c r="T872" s="53">
        <v>0</v>
      </c>
      <c r="U872" s="53">
        <v>0</v>
      </c>
      <c r="V872" s="53">
        <v>0</v>
      </c>
      <c r="W872" s="53">
        <v>0</v>
      </c>
      <c r="X872" s="53">
        <v>0</v>
      </c>
      <c r="Y872" s="53">
        <v>0</v>
      </c>
      <c r="Z872" s="53">
        <v>22.5</v>
      </c>
      <c r="AA872" s="53">
        <v>22.5</v>
      </c>
      <c r="AB872" s="53">
        <v>30</v>
      </c>
      <c r="AC872" s="54">
        <v>0</v>
      </c>
      <c r="AD872" s="54">
        <v>0</v>
      </c>
      <c r="AE872" s="54">
        <v>0</v>
      </c>
      <c r="AF872" s="54">
        <v>0</v>
      </c>
      <c r="AG872" s="54">
        <v>0</v>
      </c>
      <c r="AH872" s="54">
        <v>0</v>
      </c>
      <c r="AI872" s="54">
        <v>0</v>
      </c>
      <c r="AJ872" s="54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 t="s">
        <v>1032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42" t="str">
        <f t="shared" si="26"/>
        <v/>
      </c>
      <c r="AX872" s="142" t="str">
        <f t="shared" si="27"/>
        <v/>
      </c>
    </row>
    <row r="873" spans="3:50">
      <c r="C873" s="1" t="s">
        <v>1155</v>
      </c>
      <c r="D873" s="1" t="s">
        <v>1156</v>
      </c>
      <c r="E873" s="1">
        <v>131</v>
      </c>
      <c r="F873" s="1">
        <v>1200</v>
      </c>
      <c r="G873" s="1">
        <v>580</v>
      </c>
      <c r="H873" s="1">
        <v>3000</v>
      </c>
      <c r="I873" s="53">
        <v>1740</v>
      </c>
      <c r="J873" s="1">
        <v>100</v>
      </c>
      <c r="K873" s="1">
        <v>0</v>
      </c>
      <c r="L873" s="53">
        <v>3600</v>
      </c>
      <c r="M873" s="53">
        <v>0</v>
      </c>
      <c r="N873" s="53">
        <v>0</v>
      </c>
      <c r="O873" s="53">
        <v>0</v>
      </c>
      <c r="P873" s="53">
        <v>0</v>
      </c>
      <c r="S873" s="53">
        <v>0</v>
      </c>
      <c r="T873" s="53">
        <v>0</v>
      </c>
      <c r="U873" s="53">
        <v>0</v>
      </c>
      <c r="V873" s="53">
        <v>0</v>
      </c>
      <c r="W873" s="53">
        <v>0</v>
      </c>
      <c r="X873" s="53">
        <v>0</v>
      </c>
      <c r="Y873" s="53">
        <v>0</v>
      </c>
      <c r="Z873" s="53">
        <v>30</v>
      </c>
      <c r="AA873" s="53">
        <v>30</v>
      </c>
      <c r="AB873" s="53">
        <v>40</v>
      </c>
      <c r="AC873" s="54">
        <v>0</v>
      </c>
      <c r="AD873" s="54">
        <v>0</v>
      </c>
      <c r="AE873" s="54">
        <v>0</v>
      </c>
      <c r="AF873" s="54">
        <v>0</v>
      </c>
      <c r="AG873" s="54">
        <v>0</v>
      </c>
      <c r="AH873" s="54">
        <v>0</v>
      </c>
      <c r="AI873" s="54">
        <v>0</v>
      </c>
      <c r="AJ873" s="54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42" t="str">
        <f t="shared" si="26"/>
        <v/>
      </c>
      <c r="AX873" s="142" t="str">
        <f t="shared" si="27"/>
        <v/>
      </c>
    </row>
    <row r="874" spans="3:50">
      <c r="C874" s="1" t="s">
        <v>1155</v>
      </c>
      <c r="D874" s="1" t="s">
        <v>1157</v>
      </c>
      <c r="E874" s="1">
        <v>0</v>
      </c>
      <c r="F874" s="1">
        <v>0</v>
      </c>
      <c r="G874" s="1">
        <v>0</v>
      </c>
      <c r="H874" s="1">
        <v>0</v>
      </c>
      <c r="I874" s="53">
        <v>0</v>
      </c>
      <c r="J874" s="1">
        <v>0</v>
      </c>
      <c r="K874" s="1">
        <v>0</v>
      </c>
      <c r="L874" s="53">
        <v>0</v>
      </c>
      <c r="M874" s="53">
        <v>0</v>
      </c>
      <c r="N874" s="53">
        <v>0</v>
      </c>
      <c r="O874" s="53">
        <v>0</v>
      </c>
      <c r="P874" s="53">
        <v>0</v>
      </c>
      <c r="S874" s="53">
        <v>0</v>
      </c>
      <c r="T874" s="53">
        <v>0</v>
      </c>
      <c r="U874" s="53">
        <v>0</v>
      </c>
      <c r="V874" s="53">
        <v>0</v>
      </c>
      <c r="W874" s="53">
        <v>0</v>
      </c>
      <c r="X874" s="53">
        <v>0</v>
      </c>
      <c r="Y874" s="53">
        <v>0</v>
      </c>
      <c r="Z874" s="53">
        <v>0</v>
      </c>
      <c r="AA874" s="53">
        <v>0</v>
      </c>
      <c r="AB874" s="53">
        <v>0</v>
      </c>
      <c r="AC874" s="54">
        <v>0</v>
      </c>
      <c r="AD874" s="54">
        <v>0</v>
      </c>
      <c r="AE874" s="54">
        <v>0</v>
      </c>
      <c r="AF874" s="54">
        <v>0</v>
      </c>
      <c r="AG874" s="54">
        <v>0</v>
      </c>
      <c r="AH874" s="54">
        <v>0</v>
      </c>
      <c r="AI874" s="54">
        <v>0</v>
      </c>
      <c r="AJ874" s="54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42" t="str">
        <f t="shared" si="26"/>
        <v/>
      </c>
      <c r="AX874" s="142" t="str">
        <f t="shared" si="27"/>
        <v/>
      </c>
    </row>
    <row r="875" spans="3:50">
      <c r="C875" s="1" t="s">
        <v>1155</v>
      </c>
      <c r="D875" s="1" t="s">
        <v>1158</v>
      </c>
      <c r="E875" s="1">
        <v>7</v>
      </c>
      <c r="F875" s="1">
        <v>36</v>
      </c>
      <c r="G875" s="1">
        <v>36</v>
      </c>
      <c r="H875" s="1">
        <v>3000</v>
      </c>
      <c r="I875" s="53">
        <v>108</v>
      </c>
      <c r="J875" s="1">
        <v>100</v>
      </c>
      <c r="K875" s="1">
        <v>0</v>
      </c>
      <c r="L875" s="53">
        <v>108</v>
      </c>
      <c r="M875" s="53">
        <v>0</v>
      </c>
      <c r="N875" s="53">
        <v>0</v>
      </c>
      <c r="O875" s="53">
        <v>0</v>
      </c>
      <c r="P875" s="53">
        <v>0</v>
      </c>
      <c r="S875" s="53">
        <v>0</v>
      </c>
      <c r="T875" s="53">
        <v>0</v>
      </c>
      <c r="U875" s="53">
        <v>0</v>
      </c>
      <c r="V875" s="53">
        <v>0</v>
      </c>
      <c r="W875" s="53">
        <v>0</v>
      </c>
      <c r="X875" s="53">
        <v>0</v>
      </c>
      <c r="Y875" s="53">
        <v>0</v>
      </c>
      <c r="Z875" s="53">
        <v>30</v>
      </c>
      <c r="AA875" s="53">
        <v>30</v>
      </c>
      <c r="AB875" s="53">
        <v>40</v>
      </c>
      <c r="AC875" s="54">
        <v>0</v>
      </c>
      <c r="AD875" s="54">
        <v>0</v>
      </c>
      <c r="AE875" s="54">
        <v>0</v>
      </c>
      <c r="AF875" s="54">
        <v>0</v>
      </c>
      <c r="AG875" s="54">
        <v>0</v>
      </c>
      <c r="AH875" s="54">
        <v>0</v>
      </c>
      <c r="AI875" s="54">
        <v>0</v>
      </c>
      <c r="AJ875" s="54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42" t="str">
        <f t="shared" si="26"/>
        <v/>
      </c>
      <c r="AX875" s="142" t="str">
        <f t="shared" si="27"/>
        <v/>
      </c>
    </row>
    <row r="876" spans="3:50">
      <c r="C876" s="1" t="s">
        <v>1155</v>
      </c>
      <c r="D876" s="1" t="s">
        <v>1159</v>
      </c>
      <c r="E876" s="1">
        <v>4</v>
      </c>
      <c r="F876" s="1">
        <v>70</v>
      </c>
      <c r="G876" s="1">
        <v>70</v>
      </c>
      <c r="H876" s="1">
        <v>3000</v>
      </c>
      <c r="I876" s="53">
        <v>210</v>
      </c>
      <c r="J876" s="1">
        <v>100</v>
      </c>
      <c r="K876" s="1">
        <v>0</v>
      </c>
      <c r="L876" s="53">
        <v>210</v>
      </c>
      <c r="M876" s="53">
        <v>0</v>
      </c>
      <c r="N876" s="53">
        <v>0</v>
      </c>
      <c r="O876" s="53">
        <v>0</v>
      </c>
      <c r="P876" s="53">
        <v>0</v>
      </c>
      <c r="S876" s="53">
        <v>0</v>
      </c>
      <c r="T876" s="53">
        <v>0</v>
      </c>
      <c r="U876" s="53">
        <v>0</v>
      </c>
      <c r="V876" s="53">
        <v>0</v>
      </c>
      <c r="W876" s="53">
        <v>0</v>
      </c>
      <c r="X876" s="53">
        <v>0</v>
      </c>
      <c r="Y876" s="53">
        <v>0</v>
      </c>
      <c r="Z876" s="53">
        <v>30</v>
      </c>
      <c r="AA876" s="53">
        <v>30</v>
      </c>
      <c r="AB876" s="53">
        <v>40</v>
      </c>
      <c r="AC876" s="54">
        <v>0</v>
      </c>
      <c r="AD876" s="54">
        <v>0</v>
      </c>
      <c r="AE876" s="54">
        <v>0</v>
      </c>
      <c r="AF876" s="54">
        <v>0</v>
      </c>
      <c r="AG876" s="54">
        <v>0</v>
      </c>
      <c r="AH876" s="54">
        <v>0</v>
      </c>
      <c r="AI876" s="54">
        <v>0</v>
      </c>
      <c r="AJ876" s="54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42" t="str">
        <f t="shared" si="26"/>
        <v/>
      </c>
      <c r="AX876" s="142" t="str">
        <f t="shared" si="27"/>
        <v/>
      </c>
    </row>
    <row r="877" spans="3:50">
      <c r="C877" s="1" t="s">
        <v>1155</v>
      </c>
      <c r="D877" s="1" t="s">
        <v>1160</v>
      </c>
      <c r="E877" s="1">
        <v>6</v>
      </c>
      <c r="F877" s="1">
        <v>56</v>
      </c>
      <c r="G877" s="1">
        <v>56</v>
      </c>
      <c r="H877" s="1">
        <v>3000</v>
      </c>
      <c r="I877" s="53">
        <v>168</v>
      </c>
      <c r="J877" s="1">
        <v>100</v>
      </c>
      <c r="K877" s="1">
        <v>0</v>
      </c>
      <c r="L877" s="53">
        <v>168</v>
      </c>
      <c r="M877" s="53">
        <v>0</v>
      </c>
      <c r="N877" s="53">
        <v>0</v>
      </c>
      <c r="O877" s="53">
        <v>0</v>
      </c>
      <c r="P877" s="53">
        <v>0</v>
      </c>
      <c r="S877" s="53">
        <v>0</v>
      </c>
      <c r="T877" s="53">
        <v>0</v>
      </c>
      <c r="U877" s="53">
        <v>0</v>
      </c>
      <c r="V877" s="53">
        <v>0</v>
      </c>
      <c r="W877" s="53">
        <v>0</v>
      </c>
      <c r="X877" s="53">
        <v>0</v>
      </c>
      <c r="Y877" s="53">
        <v>0</v>
      </c>
      <c r="Z877" s="53">
        <v>30</v>
      </c>
      <c r="AA877" s="53">
        <v>30</v>
      </c>
      <c r="AB877" s="53">
        <v>40</v>
      </c>
      <c r="AC877" s="54">
        <v>0</v>
      </c>
      <c r="AD877" s="54">
        <v>0</v>
      </c>
      <c r="AE877" s="54">
        <v>0</v>
      </c>
      <c r="AF877" s="54">
        <v>0</v>
      </c>
      <c r="AG877" s="54">
        <v>0</v>
      </c>
      <c r="AH877" s="54">
        <v>0</v>
      </c>
      <c r="AI877" s="54">
        <v>0</v>
      </c>
      <c r="AJ877" s="54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42" t="str">
        <f t="shared" si="26"/>
        <v/>
      </c>
      <c r="AX877" s="142" t="str">
        <f t="shared" si="27"/>
        <v/>
      </c>
    </row>
    <row r="878" spans="3:50">
      <c r="C878" s="1" t="s">
        <v>1155</v>
      </c>
      <c r="D878" s="1" t="s">
        <v>1161</v>
      </c>
      <c r="E878" s="1">
        <v>0</v>
      </c>
      <c r="F878" s="1">
        <v>0</v>
      </c>
      <c r="G878" s="1">
        <v>0</v>
      </c>
      <c r="H878" s="1">
        <v>0</v>
      </c>
      <c r="I878" s="53">
        <v>0</v>
      </c>
      <c r="J878" s="1">
        <v>0</v>
      </c>
      <c r="K878" s="1">
        <v>0</v>
      </c>
      <c r="L878" s="53">
        <v>0</v>
      </c>
      <c r="M878" s="53">
        <v>0</v>
      </c>
      <c r="N878" s="53">
        <v>0</v>
      </c>
      <c r="O878" s="53">
        <v>0</v>
      </c>
      <c r="P878" s="53">
        <v>0</v>
      </c>
      <c r="S878" s="53">
        <v>0</v>
      </c>
      <c r="T878" s="53">
        <v>0</v>
      </c>
      <c r="U878" s="53">
        <v>0</v>
      </c>
      <c r="V878" s="53">
        <v>0</v>
      </c>
      <c r="W878" s="53">
        <v>0</v>
      </c>
      <c r="X878" s="53">
        <v>0</v>
      </c>
      <c r="Y878" s="53">
        <v>0</v>
      </c>
      <c r="Z878" s="53">
        <v>0</v>
      </c>
      <c r="AA878" s="53">
        <v>0</v>
      </c>
      <c r="AB878" s="53">
        <v>0</v>
      </c>
      <c r="AC878" s="54">
        <v>0</v>
      </c>
      <c r="AD878" s="54">
        <v>0</v>
      </c>
      <c r="AE878" s="54">
        <v>0</v>
      </c>
      <c r="AF878" s="54">
        <v>0</v>
      </c>
      <c r="AG878" s="54">
        <v>0</v>
      </c>
      <c r="AH878" s="54">
        <v>0</v>
      </c>
      <c r="AI878" s="54">
        <v>0</v>
      </c>
      <c r="AJ878" s="54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42" t="str">
        <f t="shared" si="26"/>
        <v/>
      </c>
      <c r="AX878" s="142" t="str">
        <f t="shared" si="27"/>
        <v/>
      </c>
    </row>
    <row r="879" spans="3:50">
      <c r="C879" s="1" t="s">
        <v>1155</v>
      </c>
      <c r="D879" s="1" t="s">
        <v>1162</v>
      </c>
      <c r="E879" s="1">
        <v>1</v>
      </c>
      <c r="F879" s="1">
        <v>6</v>
      </c>
      <c r="G879" s="1">
        <v>0</v>
      </c>
      <c r="H879" s="1">
        <v>3000</v>
      </c>
      <c r="I879" s="53">
        <v>0</v>
      </c>
      <c r="J879" s="1">
        <v>0</v>
      </c>
      <c r="K879" s="1">
        <v>0</v>
      </c>
      <c r="L879" s="53">
        <v>18</v>
      </c>
      <c r="M879" s="53">
        <v>0</v>
      </c>
      <c r="N879" s="53">
        <v>0</v>
      </c>
      <c r="O879" s="53">
        <v>0</v>
      </c>
      <c r="P879" s="53">
        <v>0</v>
      </c>
      <c r="S879" s="53">
        <v>0</v>
      </c>
      <c r="T879" s="53">
        <v>0</v>
      </c>
      <c r="U879" s="53">
        <v>0</v>
      </c>
      <c r="V879" s="53">
        <v>0</v>
      </c>
      <c r="W879" s="53">
        <v>0</v>
      </c>
      <c r="X879" s="53">
        <v>0</v>
      </c>
      <c r="Y879" s="53">
        <v>0</v>
      </c>
      <c r="Z879" s="53">
        <v>30</v>
      </c>
      <c r="AA879" s="53">
        <v>30</v>
      </c>
      <c r="AB879" s="53">
        <v>40</v>
      </c>
      <c r="AC879" s="54">
        <v>0</v>
      </c>
      <c r="AD879" s="54">
        <v>0</v>
      </c>
      <c r="AE879" s="54">
        <v>0</v>
      </c>
      <c r="AF879" s="54">
        <v>0</v>
      </c>
      <c r="AG879" s="54">
        <v>0</v>
      </c>
      <c r="AH879" s="54">
        <v>0</v>
      </c>
      <c r="AI879" s="54">
        <v>0</v>
      </c>
      <c r="AJ879" s="54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42" t="str">
        <f t="shared" si="26"/>
        <v/>
      </c>
      <c r="AX879" s="142" t="str">
        <f t="shared" si="27"/>
        <v/>
      </c>
    </row>
    <row r="880" spans="3:50">
      <c r="C880" s="1" t="s">
        <v>1155</v>
      </c>
      <c r="D880" s="1" t="s">
        <v>1155</v>
      </c>
      <c r="E880" s="1">
        <v>2</v>
      </c>
      <c r="F880" s="1">
        <v>42</v>
      </c>
      <c r="G880" s="1">
        <v>25</v>
      </c>
      <c r="H880" s="1">
        <v>3000</v>
      </c>
      <c r="I880" s="53">
        <v>75</v>
      </c>
      <c r="J880" s="1">
        <v>100</v>
      </c>
      <c r="K880" s="1">
        <v>0</v>
      </c>
      <c r="L880" s="53">
        <v>126</v>
      </c>
      <c r="M880" s="53">
        <v>0</v>
      </c>
      <c r="N880" s="53">
        <v>0</v>
      </c>
      <c r="O880" s="53">
        <v>0</v>
      </c>
      <c r="P880" s="53">
        <v>0</v>
      </c>
      <c r="S880" s="53">
        <v>0</v>
      </c>
      <c r="T880" s="53">
        <v>0</v>
      </c>
      <c r="U880" s="53">
        <v>0</v>
      </c>
      <c r="V880" s="53">
        <v>0</v>
      </c>
      <c r="W880" s="53">
        <v>0</v>
      </c>
      <c r="X880" s="53">
        <v>0</v>
      </c>
      <c r="Y880" s="53">
        <v>0</v>
      </c>
      <c r="Z880" s="53">
        <v>30</v>
      </c>
      <c r="AA880" s="53">
        <v>30</v>
      </c>
      <c r="AB880" s="53">
        <v>40</v>
      </c>
      <c r="AC880" s="54">
        <v>0</v>
      </c>
      <c r="AD880" s="54">
        <v>0</v>
      </c>
      <c r="AE880" s="54">
        <v>0</v>
      </c>
      <c r="AF880" s="54">
        <v>0</v>
      </c>
      <c r="AG880" s="54">
        <v>0</v>
      </c>
      <c r="AH880" s="54">
        <v>0</v>
      </c>
      <c r="AI880" s="54">
        <v>0</v>
      </c>
      <c r="AJ880" s="54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42" t="str">
        <f t="shared" si="26"/>
        <v/>
      </c>
      <c r="AX880" s="142" t="str">
        <f t="shared" si="27"/>
        <v/>
      </c>
    </row>
    <row r="881" spans="3:50">
      <c r="C881" s="1" t="s">
        <v>1155</v>
      </c>
      <c r="D881" s="1" t="s">
        <v>1163</v>
      </c>
      <c r="E881" s="1">
        <v>1</v>
      </c>
      <c r="F881" s="1">
        <v>10</v>
      </c>
      <c r="G881" s="1">
        <v>10</v>
      </c>
      <c r="H881" s="1">
        <v>3000</v>
      </c>
      <c r="I881" s="53">
        <v>30</v>
      </c>
      <c r="J881" s="1">
        <v>100</v>
      </c>
      <c r="K881" s="1">
        <v>0</v>
      </c>
      <c r="L881" s="53">
        <v>30</v>
      </c>
      <c r="M881" s="53">
        <v>0</v>
      </c>
      <c r="N881" s="53">
        <v>0</v>
      </c>
      <c r="O881" s="53">
        <v>0</v>
      </c>
      <c r="P881" s="53">
        <v>0</v>
      </c>
      <c r="S881" s="53">
        <v>0</v>
      </c>
      <c r="T881" s="53">
        <v>0</v>
      </c>
      <c r="U881" s="53">
        <v>0</v>
      </c>
      <c r="V881" s="53">
        <v>0</v>
      </c>
      <c r="W881" s="53">
        <v>0</v>
      </c>
      <c r="X881" s="53">
        <v>0</v>
      </c>
      <c r="Y881" s="53">
        <v>0</v>
      </c>
      <c r="Z881" s="53">
        <v>30</v>
      </c>
      <c r="AA881" s="53">
        <v>30</v>
      </c>
      <c r="AB881" s="53">
        <v>40</v>
      </c>
      <c r="AC881" s="54">
        <v>0</v>
      </c>
      <c r="AD881" s="54">
        <v>0</v>
      </c>
      <c r="AE881" s="54">
        <v>0</v>
      </c>
      <c r="AF881" s="54">
        <v>0</v>
      </c>
      <c r="AG881" s="54">
        <v>0</v>
      </c>
      <c r="AH881" s="54">
        <v>0</v>
      </c>
      <c r="AI881" s="54">
        <v>0</v>
      </c>
      <c r="AJ881" s="54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42" t="str">
        <f t="shared" si="26"/>
        <v/>
      </c>
      <c r="AX881" s="142" t="str">
        <f t="shared" si="27"/>
        <v/>
      </c>
    </row>
    <row r="882" spans="3:50">
      <c r="C882" s="1" t="s">
        <v>1155</v>
      </c>
      <c r="D882" s="1" t="s">
        <v>1164</v>
      </c>
      <c r="E882" s="1">
        <v>148</v>
      </c>
      <c r="F882" s="1">
        <v>1350</v>
      </c>
      <c r="G882" s="1">
        <v>725</v>
      </c>
      <c r="H882" s="1">
        <v>3000</v>
      </c>
      <c r="I882" s="53">
        <v>2175</v>
      </c>
      <c r="J882" s="1">
        <v>100</v>
      </c>
      <c r="K882" s="1">
        <v>0</v>
      </c>
      <c r="L882" s="53">
        <v>4050</v>
      </c>
      <c r="M882" s="53">
        <v>0</v>
      </c>
      <c r="N882" s="53">
        <v>0</v>
      </c>
      <c r="O882" s="53">
        <v>0</v>
      </c>
      <c r="P882" s="53">
        <v>0</v>
      </c>
      <c r="S882" s="53">
        <v>0</v>
      </c>
      <c r="T882" s="53">
        <v>0</v>
      </c>
      <c r="U882" s="53">
        <v>0</v>
      </c>
      <c r="V882" s="53">
        <v>0</v>
      </c>
      <c r="W882" s="53">
        <v>0</v>
      </c>
      <c r="X882" s="53">
        <v>0</v>
      </c>
      <c r="Y882" s="53">
        <v>0</v>
      </c>
      <c r="Z882" s="53">
        <v>30</v>
      </c>
      <c r="AA882" s="53">
        <v>30</v>
      </c>
      <c r="AB882" s="53">
        <v>40</v>
      </c>
      <c r="AC882" s="54">
        <v>0</v>
      </c>
      <c r="AD882" s="54">
        <v>0</v>
      </c>
      <c r="AE882" s="54">
        <v>0</v>
      </c>
      <c r="AF882" s="54">
        <v>0</v>
      </c>
      <c r="AG882" s="54">
        <v>0</v>
      </c>
      <c r="AH882" s="54">
        <v>0</v>
      </c>
      <c r="AI882" s="54">
        <v>0</v>
      </c>
      <c r="AJ882" s="54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42" t="str">
        <f t="shared" si="26"/>
        <v/>
      </c>
      <c r="AX882" s="142" t="str">
        <f t="shared" si="27"/>
        <v/>
      </c>
    </row>
    <row r="883" spans="3:50">
      <c r="C883" s="1" t="s">
        <v>1155</v>
      </c>
      <c r="D883" s="1" t="s">
        <v>1151</v>
      </c>
      <c r="E883" s="1">
        <v>69</v>
      </c>
      <c r="F883" s="1">
        <v>650</v>
      </c>
      <c r="G883" s="1">
        <v>410</v>
      </c>
      <c r="H883" s="1">
        <v>3000</v>
      </c>
      <c r="I883" s="53">
        <v>1230</v>
      </c>
      <c r="J883" s="1">
        <v>100</v>
      </c>
      <c r="K883" s="1">
        <v>0</v>
      </c>
      <c r="L883" s="53">
        <v>1950</v>
      </c>
      <c r="M883" s="53">
        <v>0</v>
      </c>
      <c r="N883" s="53">
        <v>0</v>
      </c>
      <c r="O883" s="53">
        <v>0</v>
      </c>
      <c r="P883" s="53">
        <v>0</v>
      </c>
      <c r="S883" s="53">
        <v>0</v>
      </c>
      <c r="T883" s="53">
        <v>0</v>
      </c>
      <c r="U883" s="53">
        <v>0</v>
      </c>
      <c r="V883" s="53">
        <v>0</v>
      </c>
      <c r="W883" s="53">
        <v>0</v>
      </c>
      <c r="X883" s="53">
        <v>0</v>
      </c>
      <c r="Y883" s="53">
        <v>0</v>
      </c>
      <c r="Z883" s="53">
        <v>30</v>
      </c>
      <c r="AA883" s="53">
        <v>30</v>
      </c>
      <c r="AB883" s="53">
        <v>40</v>
      </c>
      <c r="AC883" s="54">
        <v>0</v>
      </c>
      <c r="AD883" s="54">
        <v>0</v>
      </c>
      <c r="AE883" s="54">
        <v>0</v>
      </c>
      <c r="AF883" s="54">
        <v>0</v>
      </c>
      <c r="AG883" s="54">
        <v>0</v>
      </c>
      <c r="AH883" s="54">
        <v>0</v>
      </c>
      <c r="AI883" s="54">
        <v>0</v>
      </c>
      <c r="AJ883" s="54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42" t="str">
        <f t="shared" si="26"/>
        <v/>
      </c>
      <c r="AX883" s="142" t="str">
        <f t="shared" si="27"/>
        <v/>
      </c>
    </row>
    <row r="884" spans="3:50">
      <c r="C884" s="1" t="s">
        <v>1155</v>
      </c>
      <c r="D884" s="1" t="s">
        <v>1165</v>
      </c>
      <c r="E884" s="1">
        <v>5</v>
      </c>
      <c r="F884" s="1">
        <v>56</v>
      </c>
      <c r="G884" s="1">
        <v>33</v>
      </c>
      <c r="H884" s="1">
        <v>3000</v>
      </c>
      <c r="I884" s="53">
        <v>99</v>
      </c>
      <c r="J884" s="1">
        <v>100</v>
      </c>
      <c r="K884" s="1">
        <v>0</v>
      </c>
      <c r="L884" s="53">
        <v>168</v>
      </c>
      <c r="M884" s="53">
        <v>0</v>
      </c>
      <c r="N884" s="53">
        <v>0</v>
      </c>
      <c r="O884" s="53">
        <v>0</v>
      </c>
      <c r="P884" s="53">
        <v>0</v>
      </c>
      <c r="S884" s="53">
        <v>0</v>
      </c>
      <c r="T884" s="53">
        <v>0</v>
      </c>
      <c r="U884" s="53">
        <v>0</v>
      </c>
      <c r="V884" s="53">
        <v>0</v>
      </c>
      <c r="W884" s="53">
        <v>0</v>
      </c>
      <c r="X884" s="53">
        <v>0</v>
      </c>
      <c r="Y884" s="53">
        <v>0</v>
      </c>
      <c r="Z884" s="53">
        <v>30</v>
      </c>
      <c r="AA884" s="53">
        <v>30</v>
      </c>
      <c r="AB884" s="53">
        <v>40</v>
      </c>
      <c r="AC884" s="54">
        <v>0</v>
      </c>
      <c r="AD884" s="54">
        <v>0</v>
      </c>
      <c r="AE884" s="54">
        <v>0</v>
      </c>
      <c r="AF884" s="54">
        <v>0</v>
      </c>
      <c r="AG884" s="54">
        <v>0</v>
      </c>
      <c r="AH884" s="54">
        <v>0</v>
      </c>
      <c r="AI884" s="54">
        <v>0</v>
      </c>
      <c r="AJ884" s="54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42" t="str">
        <f t="shared" si="26"/>
        <v/>
      </c>
      <c r="AX884" s="142" t="str">
        <f t="shared" si="27"/>
        <v/>
      </c>
    </row>
    <row r="885" spans="3:50">
      <c r="C885" s="1" t="s">
        <v>1155</v>
      </c>
      <c r="D885" s="1" t="s">
        <v>1166</v>
      </c>
      <c r="E885" s="1">
        <v>13</v>
      </c>
      <c r="F885" s="1">
        <v>90</v>
      </c>
      <c r="G885" s="1">
        <v>90</v>
      </c>
      <c r="H885" s="1">
        <v>3000</v>
      </c>
      <c r="I885" s="53">
        <v>270</v>
      </c>
      <c r="J885" s="1">
        <v>100</v>
      </c>
      <c r="K885" s="1">
        <v>0</v>
      </c>
      <c r="L885" s="53">
        <v>270</v>
      </c>
      <c r="M885" s="53">
        <v>0</v>
      </c>
      <c r="N885" s="53">
        <v>0</v>
      </c>
      <c r="O885" s="53">
        <v>0</v>
      </c>
      <c r="P885" s="53">
        <v>0</v>
      </c>
      <c r="S885" s="53">
        <v>0</v>
      </c>
      <c r="T885" s="53">
        <v>0</v>
      </c>
      <c r="U885" s="53">
        <v>0</v>
      </c>
      <c r="V885" s="53">
        <v>0</v>
      </c>
      <c r="W885" s="53">
        <v>0</v>
      </c>
      <c r="X885" s="53">
        <v>0</v>
      </c>
      <c r="Y885" s="53">
        <v>0</v>
      </c>
      <c r="Z885" s="53">
        <v>30</v>
      </c>
      <c r="AA885" s="53">
        <v>30</v>
      </c>
      <c r="AB885" s="53">
        <v>40</v>
      </c>
      <c r="AC885" s="54">
        <v>0</v>
      </c>
      <c r="AD885" s="54">
        <v>0</v>
      </c>
      <c r="AE885" s="54">
        <v>0</v>
      </c>
      <c r="AF885" s="54">
        <v>0</v>
      </c>
      <c r="AG885" s="54">
        <v>0</v>
      </c>
      <c r="AH885" s="54">
        <v>0</v>
      </c>
      <c r="AI885" s="54">
        <v>0</v>
      </c>
      <c r="AJ885" s="54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42" t="str">
        <f t="shared" si="26"/>
        <v/>
      </c>
      <c r="AX885" s="142" t="str">
        <f t="shared" si="27"/>
        <v/>
      </c>
    </row>
    <row r="886" spans="3:50">
      <c r="C886" s="1" t="s">
        <v>1155</v>
      </c>
      <c r="D886" s="1" t="s">
        <v>1167</v>
      </c>
      <c r="E886" s="1">
        <v>0</v>
      </c>
      <c r="F886" s="1">
        <v>0</v>
      </c>
      <c r="G886" s="1">
        <v>0</v>
      </c>
      <c r="H886" s="1">
        <v>0</v>
      </c>
      <c r="I886" s="53">
        <v>0</v>
      </c>
      <c r="J886" s="1">
        <v>0</v>
      </c>
      <c r="K886" s="1">
        <v>0</v>
      </c>
      <c r="L886" s="53">
        <v>0</v>
      </c>
      <c r="M886" s="53">
        <v>0</v>
      </c>
      <c r="N886" s="53">
        <v>0</v>
      </c>
      <c r="O886" s="53">
        <v>0</v>
      </c>
      <c r="P886" s="53">
        <v>0</v>
      </c>
      <c r="S886" s="53">
        <v>0</v>
      </c>
      <c r="T886" s="53">
        <v>0</v>
      </c>
      <c r="U886" s="53">
        <v>0</v>
      </c>
      <c r="V886" s="53">
        <v>0</v>
      </c>
      <c r="W886" s="53">
        <v>0</v>
      </c>
      <c r="X886" s="53">
        <v>0</v>
      </c>
      <c r="Y886" s="53">
        <v>0</v>
      </c>
      <c r="Z886" s="53">
        <v>0</v>
      </c>
      <c r="AA886" s="53">
        <v>0</v>
      </c>
      <c r="AB886" s="53">
        <v>0</v>
      </c>
      <c r="AC886" s="54">
        <v>0</v>
      </c>
      <c r="AD886" s="54">
        <v>0</v>
      </c>
      <c r="AE886" s="54">
        <v>0</v>
      </c>
      <c r="AF886" s="54">
        <v>0</v>
      </c>
      <c r="AG886" s="54">
        <v>0</v>
      </c>
      <c r="AH886" s="54">
        <v>0</v>
      </c>
      <c r="AI886" s="54">
        <v>0</v>
      </c>
      <c r="AJ886" s="54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0</v>
      </c>
      <c r="AW886" s="142" t="str">
        <f t="shared" si="26"/>
        <v/>
      </c>
      <c r="AX886" s="142" t="str">
        <f t="shared" si="27"/>
        <v/>
      </c>
    </row>
    <row r="887" spans="3:50">
      <c r="C887" s="1" t="s">
        <v>1155</v>
      </c>
      <c r="D887" s="1" t="s">
        <v>1168</v>
      </c>
      <c r="E887" s="1">
        <v>0</v>
      </c>
      <c r="F887" s="1">
        <v>0</v>
      </c>
      <c r="G887" s="1">
        <v>0</v>
      </c>
      <c r="H887" s="1">
        <v>0</v>
      </c>
      <c r="I887" s="53">
        <v>0</v>
      </c>
      <c r="J887" s="1">
        <v>0</v>
      </c>
      <c r="K887" s="1">
        <v>0</v>
      </c>
      <c r="L887" s="53">
        <v>0</v>
      </c>
      <c r="M887" s="53">
        <v>0</v>
      </c>
      <c r="N887" s="53">
        <v>0</v>
      </c>
      <c r="O887" s="53">
        <v>0</v>
      </c>
      <c r="P887" s="53">
        <v>0</v>
      </c>
      <c r="S887" s="53">
        <v>0</v>
      </c>
      <c r="T887" s="53">
        <v>0</v>
      </c>
      <c r="U887" s="53">
        <v>0</v>
      </c>
      <c r="V887" s="53">
        <v>0</v>
      </c>
      <c r="W887" s="53">
        <v>0</v>
      </c>
      <c r="X887" s="53">
        <v>0</v>
      </c>
      <c r="Y887" s="53">
        <v>0</v>
      </c>
      <c r="Z887" s="53">
        <v>0</v>
      </c>
      <c r="AA887" s="53">
        <v>0</v>
      </c>
      <c r="AB887" s="53">
        <v>0</v>
      </c>
      <c r="AC887" s="54">
        <v>0</v>
      </c>
      <c r="AD887" s="54">
        <v>0</v>
      </c>
      <c r="AE887" s="54">
        <v>0</v>
      </c>
      <c r="AF887" s="54">
        <v>0</v>
      </c>
      <c r="AG887" s="54">
        <v>0</v>
      </c>
      <c r="AH887" s="54">
        <v>0</v>
      </c>
      <c r="AI887" s="54">
        <v>0</v>
      </c>
      <c r="AJ887" s="54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42" t="str">
        <f t="shared" si="26"/>
        <v/>
      </c>
      <c r="AX887" s="142" t="str">
        <f t="shared" si="27"/>
        <v/>
      </c>
    </row>
    <row r="888" spans="3:50">
      <c r="C888" s="1" t="s">
        <v>1155</v>
      </c>
      <c r="D888" s="1" t="s">
        <v>1169</v>
      </c>
      <c r="E888" s="1">
        <v>49</v>
      </c>
      <c r="F888" s="1">
        <v>500</v>
      </c>
      <c r="G888" s="1">
        <v>38</v>
      </c>
      <c r="H888" s="1">
        <v>3000</v>
      </c>
      <c r="I888" s="53">
        <v>114</v>
      </c>
      <c r="J888" s="1">
        <v>100</v>
      </c>
      <c r="K888" s="1">
        <v>0</v>
      </c>
      <c r="L888" s="53">
        <v>1500</v>
      </c>
      <c r="M888" s="53">
        <v>0</v>
      </c>
      <c r="N888" s="53">
        <v>0</v>
      </c>
      <c r="O888" s="53">
        <v>0</v>
      </c>
      <c r="P888" s="53">
        <v>0</v>
      </c>
      <c r="S888" s="53">
        <v>0</v>
      </c>
      <c r="T888" s="53">
        <v>0</v>
      </c>
      <c r="U888" s="53">
        <v>0</v>
      </c>
      <c r="V888" s="53">
        <v>0</v>
      </c>
      <c r="W888" s="53">
        <v>0</v>
      </c>
      <c r="X888" s="53">
        <v>0</v>
      </c>
      <c r="Y888" s="53">
        <v>0</v>
      </c>
      <c r="Z888" s="53">
        <v>30</v>
      </c>
      <c r="AA888" s="53">
        <v>30</v>
      </c>
      <c r="AB888" s="53">
        <v>40</v>
      </c>
      <c r="AC888" s="54">
        <v>0</v>
      </c>
      <c r="AD888" s="54">
        <v>0</v>
      </c>
      <c r="AE888" s="54">
        <v>0</v>
      </c>
      <c r="AF888" s="54">
        <v>0</v>
      </c>
      <c r="AG888" s="54">
        <v>0</v>
      </c>
      <c r="AH888" s="54">
        <v>0</v>
      </c>
      <c r="AI888" s="54">
        <v>0</v>
      </c>
      <c r="AJ888" s="54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42" t="str">
        <f t="shared" si="26"/>
        <v/>
      </c>
      <c r="AX888" s="142" t="str">
        <f t="shared" si="27"/>
        <v/>
      </c>
    </row>
    <row r="889" spans="3:50">
      <c r="C889" s="1" t="s">
        <v>1170</v>
      </c>
      <c r="E889" s="1">
        <v>156</v>
      </c>
      <c r="F889" s="1">
        <v>1638.5</v>
      </c>
      <c r="G889" s="1">
        <v>1638.5</v>
      </c>
      <c r="H889" s="1">
        <v>1000</v>
      </c>
      <c r="I889" s="53">
        <v>1638</v>
      </c>
      <c r="J889" s="1">
        <v>100</v>
      </c>
      <c r="K889" s="1">
        <v>0</v>
      </c>
      <c r="L889" s="53">
        <v>1720.4249999999997</v>
      </c>
      <c r="M889" s="53">
        <v>0</v>
      </c>
      <c r="N889" s="53">
        <v>0</v>
      </c>
      <c r="O889" s="53">
        <v>0</v>
      </c>
      <c r="P889" s="53">
        <v>0</v>
      </c>
      <c r="Q889" s="53" t="s">
        <v>1032</v>
      </c>
      <c r="R889" s="53" t="s">
        <v>1032</v>
      </c>
      <c r="S889" s="53">
        <v>0</v>
      </c>
      <c r="T889" s="53">
        <v>0</v>
      </c>
      <c r="U889" s="53">
        <v>0</v>
      </c>
      <c r="V889" s="53">
        <v>0</v>
      </c>
      <c r="W889" s="53">
        <v>10</v>
      </c>
      <c r="X889" s="53">
        <v>10</v>
      </c>
      <c r="Y889" s="53">
        <v>20</v>
      </c>
      <c r="Z889" s="53">
        <v>20</v>
      </c>
      <c r="AA889" s="53">
        <v>20</v>
      </c>
      <c r="AB889" s="53">
        <v>20</v>
      </c>
      <c r="AC889" s="54">
        <v>0</v>
      </c>
      <c r="AD889" s="54">
        <v>0</v>
      </c>
      <c r="AE889" s="54">
        <v>0</v>
      </c>
      <c r="AF889" s="54">
        <v>0</v>
      </c>
      <c r="AG889" s="54">
        <v>0</v>
      </c>
      <c r="AH889" s="54">
        <v>0</v>
      </c>
      <c r="AI889" s="54">
        <v>0</v>
      </c>
      <c r="AJ889" s="54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 t="s">
        <v>1032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42" t="str">
        <f t="shared" si="26"/>
        <v/>
      </c>
      <c r="AX889" s="142" t="str">
        <f t="shared" si="27"/>
        <v/>
      </c>
    </row>
    <row r="890" spans="3:50">
      <c r="C890" s="1" t="s">
        <v>1171</v>
      </c>
      <c r="D890" s="1" t="s">
        <v>1172</v>
      </c>
      <c r="E890" s="1">
        <v>74</v>
      </c>
      <c r="F890" s="1">
        <v>636.25</v>
      </c>
      <c r="G890" s="1">
        <v>636.25</v>
      </c>
      <c r="H890" s="1">
        <v>1000</v>
      </c>
      <c r="I890" s="53">
        <v>636</v>
      </c>
      <c r="J890" s="1">
        <v>100</v>
      </c>
      <c r="L890" s="53">
        <v>668.0625</v>
      </c>
      <c r="M890" s="53">
        <v>0</v>
      </c>
      <c r="N890" s="53">
        <v>0</v>
      </c>
      <c r="O890" s="53">
        <v>0</v>
      </c>
      <c r="P890" s="53">
        <v>0</v>
      </c>
      <c r="S890" s="53">
        <v>0</v>
      </c>
      <c r="T890" s="53">
        <v>0</v>
      </c>
      <c r="U890" s="53">
        <v>0</v>
      </c>
      <c r="V890" s="53">
        <v>0</v>
      </c>
      <c r="W890" s="53">
        <v>10</v>
      </c>
      <c r="X890" s="53">
        <v>10</v>
      </c>
      <c r="Y890" s="53">
        <v>20</v>
      </c>
      <c r="Z890" s="53">
        <v>20</v>
      </c>
      <c r="AA890" s="53">
        <v>20</v>
      </c>
      <c r="AB890" s="53">
        <v>20</v>
      </c>
      <c r="AC890" s="54">
        <v>0</v>
      </c>
      <c r="AD890" s="54">
        <v>0</v>
      </c>
      <c r="AE890" s="54">
        <v>0</v>
      </c>
      <c r="AF890" s="54">
        <v>0</v>
      </c>
      <c r="AG890" s="54">
        <v>0</v>
      </c>
      <c r="AH890" s="54">
        <v>0</v>
      </c>
      <c r="AI890" s="54">
        <v>0</v>
      </c>
      <c r="AJ890" s="54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42" t="str">
        <f t="shared" si="26"/>
        <v/>
      </c>
      <c r="AX890" s="142" t="str">
        <f t="shared" si="27"/>
        <v/>
      </c>
    </row>
    <row r="891" spans="3:50">
      <c r="C891" s="1" t="s">
        <v>1171</v>
      </c>
      <c r="D891" s="1" t="s">
        <v>1171</v>
      </c>
      <c r="E891" s="1">
        <v>46</v>
      </c>
      <c r="F891" s="1">
        <v>477.25</v>
      </c>
      <c r="G891" s="1">
        <v>477.25</v>
      </c>
      <c r="H891" s="1">
        <v>1000</v>
      </c>
      <c r="I891" s="53">
        <v>477</v>
      </c>
      <c r="J891" s="1">
        <v>100</v>
      </c>
      <c r="L891" s="53">
        <v>501.11250000000001</v>
      </c>
      <c r="M891" s="53">
        <v>0</v>
      </c>
      <c r="N891" s="53">
        <v>0</v>
      </c>
      <c r="O891" s="53">
        <v>0</v>
      </c>
      <c r="P891" s="53">
        <v>0</v>
      </c>
      <c r="S891" s="53">
        <v>0</v>
      </c>
      <c r="T891" s="53">
        <v>0</v>
      </c>
      <c r="U891" s="53">
        <v>0</v>
      </c>
      <c r="V891" s="53">
        <v>0</v>
      </c>
      <c r="W891" s="53">
        <v>10</v>
      </c>
      <c r="X891" s="53">
        <v>10</v>
      </c>
      <c r="Y891" s="53">
        <v>20</v>
      </c>
      <c r="Z891" s="53">
        <v>20</v>
      </c>
      <c r="AA891" s="53">
        <v>20</v>
      </c>
      <c r="AB891" s="53">
        <v>20</v>
      </c>
      <c r="AC891" s="54">
        <v>0</v>
      </c>
      <c r="AD891" s="54">
        <v>0</v>
      </c>
      <c r="AE891" s="54">
        <v>0</v>
      </c>
      <c r="AF891" s="54">
        <v>0</v>
      </c>
      <c r="AG891" s="54">
        <v>0</v>
      </c>
      <c r="AH891" s="54">
        <v>0</v>
      </c>
      <c r="AI891" s="54">
        <v>0</v>
      </c>
      <c r="AJ891" s="54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42" t="str">
        <f t="shared" si="26"/>
        <v/>
      </c>
      <c r="AX891" s="142" t="str">
        <f t="shared" si="27"/>
        <v/>
      </c>
    </row>
    <row r="892" spans="3:50">
      <c r="C892" s="1" t="s">
        <v>1171</v>
      </c>
      <c r="D892" s="1" t="s">
        <v>1173</v>
      </c>
      <c r="E892" s="1">
        <v>5</v>
      </c>
      <c r="F892" s="1">
        <v>27</v>
      </c>
      <c r="G892" s="1">
        <v>27</v>
      </c>
      <c r="H892" s="1">
        <v>1000</v>
      </c>
      <c r="I892" s="53">
        <v>27</v>
      </c>
      <c r="J892" s="1">
        <v>100</v>
      </c>
      <c r="L892" s="53">
        <v>28.35</v>
      </c>
      <c r="M892" s="53">
        <v>0</v>
      </c>
      <c r="N892" s="53">
        <v>0</v>
      </c>
      <c r="O892" s="53">
        <v>0</v>
      </c>
      <c r="P892" s="53">
        <v>0</v>
      </c>
      <c r="S892" s="53">
        <v>0</v>
      </c>
      <c r="T892" s="53">
        <v>0</v>
      </c>
      <c r="U892" s="53">
        <v>0</v>
      </c>
      <c r="V892" s="53">
        <v>0</v>
      </c>
      <c r="W892" s="53">
        <v>10</v>
      </c>
      <c r="X892" s="53">
        <v>10</v>
      </c>
      <c r="Y892" s="53">
        <v>20</v>
      </c>
      <c r="Z892" s="53">
        <v>20</v>
      </c>
      <c r="AA892" s="53">
        <v>20</v>
      </c>
      <c r="AB892" s="53">
        <v>20</v>
      </c>
      <c r="AC892" s="54">
        <v>0</v>
      </c>
      <c r="AD892" s="54">
        <v>0</v>
      </c>
      <c r="AE892" s="54">
        <v>0</v>
      </c>
      <c r="AF892" s="54">
        <v>0</v>
      </c>
      <c r="AG892" s="54">
        <v>0</v>
      </c>
      <c r="AH892" s="54">
        <v>0</v>
      </c>
      <c r="AI892" s="54">
        <v>0</v>
      </c>
      <c r="AJ892" s="54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42" t="str">
        <f t="shared" si="26"/>
        <v/>
      </c>
      <c r="AX892" s="142" t="str">
        <f t="shared" si="27"/>
        <v/>
      </c>
    </row>
    <row r="893" spans="3:50">
      <c r="C893" s="1" t="s">
        <v>1171</v>
      </c>
      <c r="D893" s="1" t="s">
        <v>1174</v>
      </c>
      <c r="E893" s="1">
        <v>31</v>
      </c>
      <c r="F893" s="1">
        <v>498</v>
      </c>
      <c r="G893" s="1">
        <v>498</v>
      </c>
      <c r="H893" s="1">
        <v>1000</v>
      </c>
      <c r="I893" s="53">
        <v>498</v>
      </c>
      <c r="J893" s="1">
        <v>100</v>
      </c>
      <c r="L893" s="53">
        <v>522.9</v>
      </c>
      <c r="M893" s="53">
        <v>0</v>
      </c>
      <c r="N893" s="53">
        <v>0</v>
      </c>
      <c r="O893" s="53">
        <v>0</v>
      </c>
      <c r="P893" s="53">
        <v>0</v>
      </c>
      <c r="S893" s="53">
        <v>0</v>
      </c>
      <c r="T893" s="53">
        <v>0</v>
      </c>
      <c r="U893" s="53">
        <v>0</v>
      </c>
      <c r="V893" s="53">
        <v>0</v>
      </c>
      <c r="W893" s="53">
        <v>10</v>
      </c>
      <c r="X893" s="53">
        <v>10</v>
      </c>
      <c r="Y893" s="53">
        <v>20</v>
      </c>
      <c r="Z893" s="53">
        <v>20</v>
      </c>
      <c r="AA893" s="53">
        <v>20</v>
      </c>
      <c r="AB893" s="53">
        <v>20</v>
      </c>
      <c r="AC893" s="54">
        <v>0</v>
      </c>
      <c r="AD893" s="54">
        <v>0</v>
      </c>
      <c r="AE893" s="54">
        <v>0</v>
      </c>
      <c r="AF893" s="54">
        <v>0</v>
      </c>
      <c r="AG893" s="54">
        <v>0</v>
      </c>
      <c r="AH893" s="54">
        <v>0</v>
      </c>
      <c r="AI893" s="54">
        <v>0</v>
      </c>
      <c r="AJ893" s="54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42" t="str">
        <f t="shared" si="26"/>
        <v/>
      </c>
      <c r="AX893" s="142" t="str">
        <f t="shared" si="27"/>
        <v/>
      </c>
    </row>
    <row r="894" spans="3:50">
      <c r="C894" s="1" t="s">
        <v>1175</v>
      </c>
      <c r="E894" s="1">
        <v>746</v>
      </c>
      <c r="F894" s="1">
        <v>6405</v>
      </c>
      <c r="G894" s="1">
        <v>6405</v>
      </c>
      <c r="H894" s="1">
        <v>3000</v>
      </c>
      <c r="I894" s="53">
        <v>19215</v>
      </c>
      <c r="J894" s="1">
        <v>100</v>
      </c>
      <c r="K894" s="1">
        <v>0</v>
      </c>
      <c r="L894" s="53">
        <v>19215</v>
      </c>
      <c r="M894" s="53">
        <v>0</v>
      </c>
      <c r="N894" s="53">
        <v>0</v>
      </c>
      <c r="O894" s="53">
        <v>0</v>
      </c>
      <c r="P894" s="53">
        <v>0</v>
      </c>
      <c r="Q894" s="53" t="s">
        <v>1032</v>
      </c>
      <c r="R894" s="53" t="s">
        <v>1032</v>
      </c>
      <c r="S894" s="53">
        <v>0</v>
      </c>
      <c r="T894" s="53">
        <v>0</v>
      </c>
      <c r="U894" s="53">
        <v>0</v>
      </c>
      <c r="V894" s="53">
        <v>70</v>
      </c>
      <c r="W894" s="53">
        <v>30</v>
      </c>
      <c r="X894" s="53">
        <v>0</v>
      </c>
      <c r="Y894" s="53">
        <v>0</v>
      </c>
      <c r="Z894" s="53">
        <v>0</v>
      </c>
      <c r="AA894" s="53">
        <v>0</v>
      </c>
      <c r="AB894" s="53">
        <v>0</v>
      </c>
      <c r="AC894" s="54">
        <v>0</v>
      </c>
      <c r="AD894" s="54">
        <v>0</v>
      </c>
      <c r="AE894" s="54">
        <v>0</v>
      </c>
      <c r="AF894" s="54">
        <v>0</v>
      </c>
      <c r="AG894" s="54">
        <v>0</v>
      </c>
      <c r="AH894" s="54">
        <v>70</v>
      </c>
      <c r="AI894" s="54">
        <v>30</v>
      </c>
      <c r="AJ894" s="54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 t="s">
        <v>1032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42" t="str">
        <f t="shared" si="26"/>
        <v/>
      </c>
      <c r="AX894" s="142" t="str">
        <f t="shared" si="27"/>
        <v/>
      </c>
    </row>
    <row r="895" spans="3:50">
      <c r="C895" s="1" t="s">
        <v>1176</v>
      </c>
      <c r="D895" s="1" t="s">
        <v>1177</v>
      </c>
      <c r="E895" s="1">
        <v>0</v>
      </c>
      <c r="F895" s="1">
        <v>0</v>
      </c>
      <c r="G895" s="1">
        <v>0</v>
      </c>
      <c r="H895" s="1">
        <v>0</v>
      </c>
      <c r="I895" s="53">
        <v>0</v>
      </c>
      <c r="M895" s="53">
        <v>0</v>
      </c>
      <c r="N895" s="53">
        <v>0</v>
      </c>
      <c r="O895" s="53">
        <v>0</v>
      </c>
      <c r="P895" s="53">
        <v>0</v>
      </c>
      <c r="S895" s="53">
        <v>0</v>
      </c>
      <c r="T895" s="53">
        <v>0</v>
      </c>
      <c r="U895" s="53">
        <v>0</v>
      </c>
      <c r="X895" s="53">
        <v>0</v>
      </c>
      <c r="Y895" s="53">
        <v>0</v>
      </c>
      <c r="Z895" s="53">
        <v>0</v>
      </c>
      <c r="AA895" s="53">
        <v>0</v>
      </c>
      <c r="AB895" s="53">
        <v>0</v>
      </c>
      <c r="AC895" s="54">
        <v>0</v>
      </c>
      <c r="AD895" s="54">
        <v>0</v>
      </c>
      <c r="AE895" s="54">
        <v>0</v>
      </c>
      <c r="AF895" s="54">
        <v>0</v>
      </c>
      <c r="AG895" s="54">
        <v>0</v>
      </c>
      <c r="AJ895" s="54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42" t="str">
        <f t="shared" si="26"/>
        <v/>
      </c>
      <c r="AX895" s="142" t="str">
        <f t="shared" si="27"/>
        <v/>
      </c>
    </row>
    <row r="896" spans="3:50">
      <c r="C896" s="1" t="s">
        <v>1176</v>
      </c>
      <c r="D896" s="1" t="s">
        <v>1178</v>
      </c>
      <c r="E896" s="1">
        <v>30</v>
      </c>
      <c r="F896" s="1">
        <v>300</v>
      </c>
      <c r="G896" s="1">
        <v>300</v>
      </c>
      <c r="H896" s="1">
        <v>3000</v>
      </c>
      <c r="I896" s="53">
        <v>900</v>
      </c>
      <c r="J896" s="1">
        <v>100</v>
      </c>
      <c r="L896" s="53">
        <v>900</v>
      </c>
      <c r="M896" s="53">
        <v>0</v>
      </c>
      <c r="N896" s="53">
        <v>0</v>
      </c>
      <c r="O896" s="53">
        <v>0</v>
      </c>
      <c r="P896" s="53">
        <v>0</v>
      </c>
      <c r="S896" s="53">
        <v>0</v>
      </c>
      <c r="T896" s="53">
        <v>0</v>
      </c>
      <c r="U896" s="53">
        <v>0</v>
      </c>
      <c r="V896" s="53">
        <v>70</v>
      </c>
      <c r="W896" s="53">
        <v>30</v>
      </c>
      <c r="X896" s="53">
        <v>0</v>
      </c>
      <c r="Y896" s="53">
        <v>0</v>
      </c>
      <c r="Z896" s="53">
        <v>0</v>
      </c>
      <c r="AA896" s="53">
        <v>0</v>
      </c>
      <c r="AB896" s="53">
        <v>0</v>
      </c>
      <c r="AC896" s="54">
        <v>0</v>
      </c>
      <c r="AD896" s="54">
        <v>0</v>
      </c>
      <c r="AE896" s="54">
        <v>0</v>
      </c>
      <c r="AF896" s="54">
        <v>0</v>
      </c>
      <c r="AG896" s="54">
        <v>0</v>
      </c>
      <c r="AH896" s="54">
        <v>70</v>
      </c>
      <c r="AI896" s="54">
        <v>30</v>
      </c>
      <c r="AJ896" s="54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42" t="str">
        <f t="shared" si="26"/>
        <v/>
      </c>
      <c r="AX896" s="142" t="str">
        <f t="shared" si="27"/>
        <v/>
      </c>
    </row>
    <row r="897" spans="3:50">
      <c r="C897" s="1" t="s">
        <v>1176</v>
      </c>
      <c r="D897" s="1" t="s">
        <v>1179</v>
      </c>
      <c r="E897" s="1">
        <v>0</v>
      </c>
      <c r="F897" s="1">
        <v>0</v>
      </c>
      <c r="G897" s="1">
        <v>0</v>
      </c>
      <c r="H897" s="1">
        <v>0</v>
      </c>
      <c r="I897" s="53">
        <v>0</v>
      </c>
      <c r="M897" s="53">
        <v>0</v>
      </c>
      <c r="N897" s="53">
        <v>0</v>
      </c>
      <c r="O897" s="53">
        <v>0</v>
      </c>
      <c r="P897" s="53">
        <v>0</v>
      </c>
      <c r="S897" s="53">
        <v>0</v>
      </c>
      <c r="T897" s="53">
        <v>0</v>
      </c>
      <c r="U897" s="53">
        <v>0</v>
      </c>
      <c r="X897" s="53">
        <v>0</v>
      </c>
      <c r="Y897" s="53">
        <v>0</v>
      </c>
      <c r="Z897" s="53">
        <v>0</v>
      </c>
      <c r="AA897" s="53">
        <v>0</v>
      </c>
      <c r="AB897" s="53">
        <v>0</v>
      </c>
      <c r="AC897" s="54">
        <v>0</v>
      </c>
      <c r="AD897" s="54">
        <v>0</v>
      </c>
      <c r="AE897" s="54">
        <v>0</v>
      </c>
      <c r="AF897" s="54">
        <v>0</v>
      </c>
      <c r="AG897" s="54">
        <v>0</v>
      </c>
      <c r="AJ897" s="54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42" t="str">
        <f t="shared" si="26"/>
        <v/>
      </c>
      <c r="AX897" s="142" t="str">
        <f t="shared" si="27"/>
        <v/>
      </c>
    </row>
    <row r="898" spans="3:50">
      <c r="C898" s="1" t="s">
        <v>1176</v>
      </c>
      <c r="D898" s="1" t="s">
        <v>1180</v>
      </c>
      <c r="E898" s="1">
        <v>105</v>
      </c>
      <c r="F898" s="1">
        <v>960</v>
      </c>
      <c r="G898" s="1">
        <v>960</v>
      </c>
      <c r="H898" s="1">
        <v>3000</v>
      </c>
      <c r="I898" s="53">
        <v>2880</v>
      </c>
      <c r="J898" s="1">
        <v>100</v>
      </c>
      <c r="L898" s="53">
        <v>2880</v>
      </c>
      <c r="M898" s="53">
        <v>0</v>
      </c>
      <c r="N898" s="53">
        <v>0</v>
      </c>
      <c r="O898" s="53">
        <v>0</v>
      </c>
      <c r="P898" s="53">
        <v>0</v>
      </c>
      <c r="S898" s="53">
        <v>0</v>
      </c>
      <c r="T898" s="53">
        <v>0</v>
      </c>
      <c r="U898" s="53">
        <v>0</v>
      </c>
      <c r="V898" s="53">
        <v>70</v>
      </c>
      <c r="W898" s="53">
        <v>30</v>
      </c>
      <c r="X898" s="53">
        <v>0</v>
      </c>
      <c r="Y898" s="53">
        <v>0</v>
      </c>
      <c r="Z898" s="53">
        <v>0</v>
      </c>
      <c r="AA898" s="53">
        <v>0</v>
      </c>
      <c r="AB898" s="53">
        <v>0</v>
      </c>
      <c r="AC898" s="54">
        <v>0</v>
      </c>
      <c r="AD898" s="54">
        <v>0</v>
      </c>
      <c r="AE898" s="54">
        <v>0</v>
      </c>
      <c r="AF898" s="54">
        <v>0</v>
      </c>
      <c r="AG898" s="54">
        <v>0</v>
      </c>
      <c r="AH898" s="54">
        <v>70</v>
      </c>
      <c r="AI898" s="54">
        <v>30</v>
      </c>
      <c r="AJ898" s="54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42" t="str">
        <f t="shared" si="26"/>
        <v/>
      </c>
      <c r="AX898" s="142" t="str">
        <f t="shared" si="27"/>
        <v/>
      </c>
    </row>
    <row r="899" spans="3:50">
      <c r="C899" s="1" t="s">
        <v>1176</v>
      </c>
      <c r="D899" s="1" t="s">
        <v>1181</v>
      </c>
      <c r="E899" s="1">
        <v>87</v>
      </c>
      <c r="F899" s="1">
        <v>1250</v>
      </c>
      <c r="G899" s="1">
        <v>1250</v>
      </c>
      <c r="H899" s="1">
        <v>3000</v>
      </c>
      <c r="I899" s="53">
        <v>3750</v>
      </c>
      <c r="J899" s="1">
        <v>100</v>
      </c>
      <c r="L899" s="53">
        <v>3750</v>
      </c>
      <c r="M899" s="53">
        <v>0</v>
      </c>
      <c r="N899" s="53">
        <v>0</v>
      </c>
      <c r="O899" s="53">
        <v>0</v>
      </c>
      <c r="P899" s="53">
        <v>0</v>
      </c>
      <c r="S899" s="53">
        <v>0</v>
      </c>
      <c r="T899" s="53">
        <v>0</v>
      </c>
      <c r="U899" s="53">
        <v>0</v>
      </c>
      <c r="V899" s="53">
        <v>70</v>
      </c>
      <c r="W899" s="53">
        <v>30</v>
      </c>
      <c r="X899" s="53">
        <v>0</v>
      </c>
      <c r="Y899" s="53">
        <v>0</v>
      </c>
      <c r="Z899" s="53">
        <v>0</v>
      </c>
      <c r="AA899" s="53">
        <v>0</v>
      </c>
      <c r="AB899" s="53">
        <v>0</v>
      </c>
      <c r="AC899" s="54">
        <v>0</v>
      </c>
      <c r="AD899" s="54">
        <v>0</v>
      </c>
      <c r="AE899" s="54">
        <v>0</v>
      </c>
      <c r="AF899" s="54">
        <v>0</v>
      </c>
      <c r="AG899" s="54">
        <v>0</v>
      </c>
      <c r="AH899" s="54">
        <v>70</v>
      </c>
      <c r="AI899" s="54">
        <v>30</v>
      </c>
      <c r="AJ899" s="54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42" t="str">
        <f t="shared" si="26"/>
        <v/>
      </c>
      <c r="AX899" s="142" t="str">
        <f t="shared" si="27"/>
        <v/>
      </c>
    </row>
    <row r="900" spans="3:50">
      <c r="C900" s="1" t="s">
        <v>1176</v>
      </c>
      <c r="D900" s="1" t="s">
        <v>1176</v>
      </c>
      <c r="E900" s="1">
        <v>37</v>
      </c>
      <c r="F900" s="1">
        <v>510</v>
      </c>
      <c r="G900" s="1">
        <v>510</v>
      </c>
      <c r="H900" s="1">
        <v>3000</v>
      </c>
      <c r="I900" s="53">
        <v>1530</v>
      </c>
      <c r="J900" s="1">
        <v>100</v>
      </c>
      <c r="L900" s="53">
        <v>1530</v>
      </c>
      <c r="M900" s="53">
        <v>0</v>
      </c>
      <c r="N900" s="53">
        <v>0</v>
      </c>
      <c r="O900" s="53">
        <v>0</v>
      </c>
      <c r="P900" s="53">
        <v>0</v>
      </c>
      <c r="S900" s="53">
        <v>0</v>
      </c>
      <c r="T900" s="53">
        <v>0</v>
      </c>
      <c r="U900" s="53">
        <v>0</v>
      </c>
      <c r="V900" s="53">
        <v>70</v>
      </c>
      <c r="W900" s="53">
        <v>30</v>
      </c>
      <c r="X900" s="53">
        <v>0</v>
      </c>
      <c r="Y900" s="53">
        <v>0</v>
      </c>
      <c r="Z900" s="53">
        <v>0</v>
      </c>
      <c r="AA900" s="53">
        <v>0</v>
      </c>
      <c r="AB900" s="53">
        <v>0</v>
      </c>
      <c r="AC900" s="54">
        <v>0</v>
      </c>
      <c r="AD900" s="54">
        <v>0</v>
      </c>
      <c r="AE900" s="54">
        <v>0</v>
      </c>
      <c r="AF900" s="54">
        <v>0</v>
      </c>
      <c r="AG900" s="54">
        <v>0</v>
      </c>
      <c r="AH900" s="54">
        <v>70</v>
      </c>
      <c r="AI900" s="54">
        <v>30</v>
      </c>
      <c r="AJ900" s="54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42" t="str">
        <f t="shared" si="26"/>
        <v/>
      </c>
      <c r="AX900" s="142" t="str">
        <f t="shared" si="27"/>
        <v/>
      </c>
    </row>
    <row r="901" spans="3:50">
      <c r="C901" s="1" t="s">
        <v>1176</v>
      </c>
      <c r="D901" s="1" t="s">
        <v>1182</v>
      </c>
      <c r="E901" s="1">
        <v>0</v>
      </c>
      <c r="F901" s="1">
        <v>0</v>
      </c>
      <c r="G901" s="1">
        <v>0</v>
      </c>
      <c r="H901" s="1">
        <v>0</v>
      </c>
      <c r="I901" s="53">
        <v>0</v>
      </c>
      <c r="M901" s="53">
        <v>0</v>
      </c>
      <c r="N901" s="53">
        <v>0</v>
      </c>
      <c r="O901" s="53">
        <v>0</v>
      </c>
      <c r="P901" s="53">
        <v>0</v>
      </c>
      <c r="S901" s="53">
        <v>0</v>
      </c>
      <c r="T901" s="53">
        <v>0</v>
      </c>
      <c r="U901" s="53">
        <v>0</v>
      </c>
      <c r="X901" s="53">
        <v>0</v>
      </c>
      <c r="Y901" s="53">
        <v>0</v>
      </c>
      <c r="Z901" s="53">
        <v>0</v>
      </c>
      <c r="AA901" s="53">
        <v>0</v>
      </c>
      <c r="AB901" s="53">
        <v>0</v>
      </c>
      <c r="AC901" s="54">
        <v>0</v>
      </c>
      <c r="AD901" s="54">
        <v>0</v>
      </c>
      <c r="AE901" s="54">
        <v>0</v>
      </c>
      <c r="AF901" s="54">
        <v>0</v>
      </c>
      <c r="AG901" s="54">
        <v>0</v>
      </c>
      <c r="AJ901" s="54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42" t="str">
        <f t="shared" si="26"/>
        <v/>
      </c>
      <c r="AX901" s="142" t="str">
        <f t="shared" si="27"/>
        <v/>
      </c>
    </row>
    <row r="902" spans="3:50">
      <c r="C902" s="1" t="s">
        <v>1176</v>
      </c>
      <c r="D902" s="1" t="s">
        <v>1183</v>
      </c>
      <c r="E902" s="1">
        <v>112</v>
      </c>
      <c r="F902" s="1">
        <v>1070</v>
      </c>
      <c r="G902" s="1">
        <v>1070</v>
      </c>
      <c r="H902" s="1">
        <v>3000</v>
      </c>
      <c r="I902" s="53">
        <v>3210</v>
      </c>
      <c r="J902" s="1">
        <v>100</v>
      </c>
      <c r="L902" s="53">
        <v>3210</v>
      </c>
      <c r="M902" s="53">
        <v>0</v>
      </c>
      <c r="N902" s="53">
        <v>0</v>
      </c>
      <c r="O902" s="53">
        <v>0</v>
      </c>
      <c r="P902" s="53">
        <v>0</v>
      </c>
      <c r="S902" s="53">
        <v>0</v>
      </c>
      <c r="T902" s="53">
        <v>0</v>
      </c>
      <c r="U902" s="53">
        <v>0</v>
      </c>
      <c r="V902" s="53">
        <v>70</v>
      </c>
      <c r="W902" s="53">
        <v>30</v>
      </c>
      <c r="X902" s="53">
        <v>0</v>
      </c>
      <c r="Y902" s="53">
        <v>0</v>
      </c>
      <c r="Z902" s="53">
        <v>0</v>
      </c>
      <c r="AA902" s="53">
        <v>0</v>
      </c>
      <c r="AB902" s="53">
        <v>0</v>
      </c>
      <c r="AC902" s="54">
        <v>0</v>
      </c>
      <c r="AD902" s="54">
        <v>0</v>
      </c>
      <c r="AE902" s="54">
        <v>0</v>
      </c>
      <c r="AF902" s="54">
        <v>0</v>
      </c>
      <c r="AG902" s="54">
        <v>0</v>
      </c>
      <c r="AH902" s="54">
        <v>70</v>
      </c>
      <c r="AI902" s="54">
        <v>30</v>
      </c>
      <c r="AJ902" s="54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42" t="str">
        <f t="shared" si="26"/>
        <v/>
      </c>
      <c r="AX902" s="142" t="str">
        <f t="shared" si="27"/>
        <v/>
      </c>
    </row>
    <row r="903" spans="3:50">
      <c r="C903" s="1" t="s">
        <v>1176</v>
      </c>
      <c r="D903" s="1" t="s">
        <v>1184</v>
      </c>
      <c r="E903" s="1">
        <v>135</v>
      </c>
      <c r="F903" s="1">
        <v>1815</v>
      </c>
      <c r="G903" s="1">
        <v>1815</v>
      </c>
      <c r="H903" s="1">
        <v>3000</v>
      </c>
      <c r="I903" s="53">
        <v>5445</v>
      </c>
      <c r="J903" s="1">
        <v>100</v>
      </c>
      <c r="L903" s="53">
        <v>5445</v>
      </c>
      <c r="M903" s="53">
        <v>0</v>
      </c>
      <c r="N903" s="53">
        <v>0</v>
      </c>
      <c r="O903" s="53">
        <v>0</v>
      </c>
      <c r="P903" s="53">
        <v>0</v>
      </c>
      <c r="S903" s="53">
        <v>0</v>
      </c>
      <c r="T903" s="53">
        <v>0</v>
      </c>
      <c r="U903" s="53">
        <v>0</v>
      </c>
      <c r="V903" s="53">
        <v>70</v>
      </c>
      <c r="W903" s="53">
        <v>30</v>
      </c>
      <c r="X903" s="53">
        <v>0</v>
      </c>
      <c r="Y903" s="53">
        <v>0</v>
      </c>
      <c r="Z903" s="53">
        <v>0</v>
      </c>
      <c r="AA903" s="53">
        <v>0</v>
      </c>
      <c r="AB903" s="53">
        <v>0</v>
      </c>
      <c r="AC903" s="54">
        <v>0</v>
      </c>
      <c r="AD903" s="54">
        <v>0</v>
      </c>
      <c r="AE903" s="54">
        <v>0</v>
      </c>
      <c r="AF903" s="54">
        <v>0</v>
      </c>
      <c r="AG903" s="54">
        <v>0</v>
      </c>
      <c r="AH903" s="54">
        <v>70</v>
      </c>
      <c r="AI903" s="54">
        <v>30</v>
      </c>
      <c r="AJ903" s="54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42" t="str">
        <f t="shared" si="26"/>
        <v/>
      </c>
      <c r="AX903" s="142" t="str">
        <f t="shared" si="27"/>
        <v/>
      </c>
    </row>
    <row r="904" spans="3:50">
      <c r="C904" s="1" t="s">
        <v>1176</v>
      </c>
      <c r="D904" s="1" t="s">
        <v>1185</v>
      </c>
      <c r="E904" s="1">
        <v>240</v>
      </c>
      <c r="F904" s="1">
        <v>500</v>
      </c>
      <c r="G904" s="1">
        <v>500</v>
      </c>
      <c r="H904" s="1">
        <v>3000</v>
      </c>
      <c r="I904" s="53">
        <v>1500</v>
      </c>
      <c r="J904" s="1">
        <v>100</v>
      </c>
      <c r="L904" s="53">
        <v>1500</v>
      </c>
      <c r="M904" s="53">
        <v>0</v>
      </c>
      <c r="N904" s="53">
        <v>0</v>
      </c>
      <c r="O904" s="53">
        <v>0</v>
      </c>
      <c r="P904" s="53">
        <v>0</v>
      </c>
      <c r="S904" s="53">
        <v>0</v>
      </c>
      <c r="T904" s="53">
        <v>0</v>
      </c>
      <c r="U904" s="53">
        <v>0</v>
      </c>
      <c r="V904" s="53">
        <v>70</v>
      </c>
      <c r="W904" s="53">
        <v>30</v>
      </c>
      <c r="X904" s="53">
        <v>0</v>
      </c>
      <c r="Y904" s="53">
        <v>0</v>
      </c>
      <c r="Z904" s="53">
        <v>0</v>
      </c>
      <c r="AA904" s="53">
        <v>0</v>
      </c>
      <c r="AB904" s="53">
        <v>0</v>
      </c>
      <c r="AC904" s="54">
        <v>0</v>
      </c>
      <c r="AD904" s="54">
        <v>0</v>
      </c>
      <c r="AE904" s="54">
        <v>0</v>
      </c>
      <c r="AF904" s="54">
        <v>0</v>
      </c>
      <c r="AG904" s="54">
        <v>0</v>
      </c>
      <c r="AH904" s="54">
        <v>70</v>
      </c>
      <c r="AI904" s="54">
        <v>30</v>
      </c>
      <c r="AJ904" s="54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42" t="str">
        <f t="shared" ref="AW904:AW967" si="28">IF(SUM($E904:$AV904)&lt;&gt;0,IFERROR(IFERROR(INDEX(pname,MATCH($B904,pid_fao,0),1),INDEX(pname,MATCH($B904,pid_th,0),1)),""),"")</f>
        <v/>
      </c>
      <c r="AX904" s="142" t="str">
        <f t="shared" ref="AX904:AX967" si="29">IF(SUM($E904:$AV904)&lt;&gt;0,IFERROR(IFERROR(INDEX(pname,MATCH($B904,pid_fao,0),5),INDEX(pname,MATCH($B904,pid_th,0),5)),""),"")</f>
        <v/>
      </c>
    </row>
    <row r="905" spans="3:50">
      <c r="C905" s="1" t="s">
        <v>1186</v>
      </c>
      <c r="E905" s="1">
        <v>1015</v>
      </c>
      <c r="F905" s="1">
        <v>14032</v>
      </c>
      <c r="G905" s="1">
        <v>14032</v>
      </c>
      <c r="H905" s="1">
        <v>4635</v>
      </c>
      <c r="I905" s="53">
        <v>65043</v>
      </c>
      <c r="J905" s="1">
        <v>82.5</v>
      </c>
      <c r="K905" s="1">
        <v>17.5</v>
      </c>
      <c r="L905" s="53">
        <v>65042.9</v>
      </c>
      <c r="M905" s="53">
        <v>0</v>
      </c>
      <c r="N905" s="53">
        <v>0</v>
      </c>
      <c r="O905" s="53">
        <v>0</v>
      </c>
      <c r="P905" s="53">
        <v>0</v>
      </c>
      <c r="Q905" s="53" t="s">
        <v>1032</v>
      </c>
      <c r="R905" s="53" t="s">
        <v>1032</v>
      </c>
      <c r="S905" s="53">
        <v>20</v>
      </c>
      <c r="T905" s="53">
        <v>10</v>
      </c>
      <c r="U905" s="53">
        <v>30</v>
      </c>
      <c r="V905" s="53">
        <v>30</v>
      </c>
      <c r="W905" s="53">
        <v>10</v>
      </c>
      <c r="X905" s="53">
        <v>0</v>
      </c>
      <c r="Y905" s="53">
        <v>0</v>
      </c>
      <c r="Z905" s="53">
        <v>0</v>
      </c>
      <c r="AA905" s="53">
        <v>0</v>
      </c>
      <c r="AB905" s="53">
        <v>0</v>
      </c>
      <c r="AC905" s="54">
        <v>0</v>
      </c>
      <c r="AD905" s="54">
        <v>0</v>
      </c>
      <c r="AE905" s="54">
        <v>20</v>
      </c>
      <c r="AF905" s="54">
        <v>10</v>
      </c>
      <c r="AG905" s="54">
        <v>30</v>
      </c>
      <c r="AH905" s="54">
        <v>30</v>
      </c>
      <c r="AI905" s="54">
        <v>10</v>
      </c>
      <c r="AJ905" s="54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 t="s">
        <v>1032</v>
      </c>
      <c r="AQ905" s="1">
        <v>20</v>
      </c>
      <c r="AR905" s="1">
        <v>10</v>
      </c>
      <c r="AS905" s="1">
        <v>30</v>
      </c>
      <c r="AT905" s="1">
        <v>30</v>
      </c>
      <c r="AU905" s="1">
        <v>10</v>
      </c>
      <c r="AV905" s="1">
        <v>0</v>
      </c>
      <c r="AW905" s="142" t="str">
        <f t="shared" si="28"/>
        <v/>
      </c>
      <c r="AX905" s="142" t="str">
        <f t="shared" si="29"/>
        <v/>
      </c>
    </row>
    <row r="906" spans="3:50">
      <c r="C906" s="1" t="s">
        <v>1187</v>
      </c>
      <c r="D906" s="1" t="s">
        <v>1188</v>
      </c>
      <c r="E906" s="1">
        <v>696</v>
      </c>
      <c r="F906" s="1">
        <v>11052</v>
      </c>
      <c r="G906" s="1">
        <v>11052</v>
      </c>
      <c r="H906" s="1">
        <v>4800</v>
      </c>
      <c r="I906" s="53">
        <v>53050</v>
      </c>
      <c r="J906" s="1">
        <v>100</v>
      </c>
      <c r="L906" s="53">
        <v>53049.599999999999</v>
      </c>
      <c r="M906" s="53">
        <v>0</v>
      </c>
      <c r="N906" s="53">
        <v>0</v>
      </c>
      <c r="O906" s="53">
        <v>0</v>
      </c>
      <c r="P906" s="53">
        <v>0</v>
      </c>
      <c r="S906" s="53">
        <v>20</v>
      </c>
      <c r="T906" s="53">
        <v>10</v>
      </c>
      <c r="U906" s="53">
        <v>30</v>
      </c>
      <c r="V906" s="53">
        <v>30</v>
      </c>
      <c r="W906" s="53">
        <v>10</v>
      </c>
      <c r="X906" s="53">
        <v>0</v>
      </c>
      <c r="Y906" s="53">
        <v>0</v>
      </c>
      <c r="Z906" s="53">
        <v>0</v>
      </c>
      <c r="AA906" s="53">
        <v>0</v>
      </c>
      <c r="AB906" s="53">
        <v>0</v>
      </c>
      <c r="AC906" s="54">
        <v>0</v>
      </c>
      <c r="AD906" s="54">
        <v>0</v>
      </c>
      <c r="AE906" s="54">
        <v>20</v>
      </c>
      <c r="AF906" s="54">
        <v>10</v>
      </c>
      <c r="AG906" s="54">
        <v>30</v>
      </c>
      <c r="AH906" s="54">
        <v>30</v>
      </c>
      <c r="AI906" s="54">
        <v>10</v>
      </c>
      <c r="AJ906" s="54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Q906" s="1">
        <v>20</v>
      </c>
      <c r="AR906" s="1">
        <v>10</v>
      </c>
      <c r="AS906" s="1">
        <v>30</v>
      </c>
      <c r="AT906" s="1">
        <v>30</v>
      </c>
      <c r="AU906" s="1">
        <v>10</v>
      </c>
      <c r="AV906" s="1">
        <v>0</v>
      </c>
      <c r="AW906" s="142" t="str">
        <f t="shared" si="28"/>
        <v/>
      </c>
      <c r="AX906" s="142" t="str">
        <f t="shared" si="29"/>
        <v/>
      </c>
    </row>
    <row r="907" spans="3:50">
      <c r="C907" s="1" t="s">
        <v>1187</v>
      </c>
      <c r="D907" s="1" t="s">
        <v>1189</v>
      </c>
      <c r="E907" s="1">
        <v>183</v>
      </c>
      <c r="F907" s="1">
        <v>1815</v>
      </c>
      <c r="G907" s="1">
        <v>1815</v>
      </c>
      <c r="H907" s="1">
        <v>4100</v>
      </c>
      <c r="I907" s="53">
        <v>7442</v>
      </c>
      <c r="J907" s="1">
        <v>60</v>
      </c>
      <c r="K907" s="1">
        <v>40</v>
      </c>
      <c r="L907" s="53">
        <v>7441.5</v>
      </c>
      <c r="M907" s="53">
        <v>0</v>
      </c>
      <c r="N907" s="53">
        <v>0</v>
      </c>
      <c r="O907" s="53">
        <v>0</v>
      </c>
      <c r="P907" s="53">
        <v>0</v>
      </c>
      <c r="S907" s="53">
        <v>20</v>
      </c>
      <c r="T907" s="53">
        <v>10</v>
      </c>
      <c r="U907" s="53">
        <v>30</v>
      </c>
      <c r="V907" s="53">
        <v>30</v>
      </c>
      <c r="W907" s="53">
        <v>10</v>
      </c>
      <c r="X907" s="53">
        <v>0</v>
      </c>
      <c r="Y907" s="53">
        <v>0</v>
      </c>
      <c r="Z907" s="53">
        <v>0</v>
      </c>
      <c r="AA907" s="53">
        <v>0</v>
      </c>
      <c r="AB907" s="53">
        <v>0</v>
      </c>
      <c r="AC907" s="54">
        <v>0</v>
      </c>
      <c r="AD907" s="54">
        <v>0</v>
      </c>
      <c r="AE907" s="54">
        <v>20</v>
      </c>
      <c r="AF907" s="54">
        <v>10</v>
      </c>
      <c r="AG907" s="54">
        <v>30</v>
      </c>
      <c r="AH907" s="54">
        <v>30</v>
      </c>
      <c r="AI907" s="54">
        <v>10</v>
      </c>
      <c r="AJ907" s="54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Q907" s="1">
        <v>20</v>
      </c>
      <c r="AR907" s="1">
        <v>10</v>
      </c>
      <c r="AS907" s="1">
        <v>30</v>
      </c>
      <c r="AT907" s="1">
        <v>30</v>
      </c>
      <c r="AU907" s="1">
        <v>10</v>
      </c>
      <c r="AV907" s="1">
        <v>0</v>
      </c>
      <c r="AW907" s="142" t="str">
        <f t="shared" si="28"/>
        <v/>
      </c>
      <c r="AX907" s="142" t="str">
        <f t="shared" si="29"/>
        <v/>
      </c>
    </row>
    <row r="908" spans="3:50">
      <c r="C908" s="1" t="s">
        <v>1187</v>
      </c>
      <c r="D908" s="1" t="s">
        <v>1187</v>
      </c>
      <c r="E908" s="1">
        <v>42</v>
      </c>
      <c r="F908" s="1">
        <v>321</v>
      </c>
      <c r="G908" s="1">
        <v>321</v>
      </c>
      <c r="H908" s="1">
        <v>3400</v>
      </c>
      <c r="I908" s="53">
        <v>1091</v>
      </c>
      <c r="J908" s="1">
        <v>100</v>
      </c>
      <c r="L908" s="53">
        <v>1091.4000000000001</v>
      </c>
      <c r="M908" s="53">
        <v>0</v>
      </c>
      <c r="N908" s="53">
        <v>0</v>
      </c>
      <c r="O908" s="53">
        <v>0</v>
      </c>
      <c r="P908" s="53">
        <v>0</v>
      </c>
      <c r="S908" s="53">
        <v>20</v>
      </c>
      <c r="T908" s="53">
        <v>10</v>
      </c>
      <c r="U908" s="53">
        <v>30</v>
      </c>
      <c r="V908" s="53">
        <v>30</v>
      </c>
      <c r="W908" s="53">
        <v>10</v>
      </c>
      <c r="X908" s="53">
        <v>0</v>
      </c>
      <c r="Y908" s="53">
        <v>0</v>
      </c>
      <c r="Z908" s="53">
        <v>0</v>
      </c>
      <c r="AA908" s="53">
        <v>0</v>
      </c>
      <c r="AB908" s="53">
        <v>0</v>
      </c>
      <c r="AC908" s="54">
        <v>0</v>
      </c>
      <c r="AD908" s="54">
        <v>0</v>
      </c>
      <c r="AE908" s="54">
        <v>20</v>
      </c>
      <c r="AF908" s="54">
        <v>10</v>
      </c>
      <c r="AG908" s="54">
        <v>30</v>
      </c>
      <c r="AH908" s="54">
        <v>30</v>
      </c>
      <c r="AI908" s="54">
        <v>10</v>
      </c>
      <c r="AJ908" s="54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Q908" s="1">
        <v>20</v>
      </c>
      <c r="AR908" s="1">
        <v>10</v>
      </c>
      <c r="AS908" s="1">
        <v>30</v>
      </c>
      <c r="AT908" s="1">
        <v>30</v>
      </c>
      <c r="AU908" s="1">
        <v>10</v>
      </c>
      <c r="AV908" s="1">
        <v>0</v>
      </c>
      <c r="AW908" s="142" t="str">
        <f t="shared" si="28"/>
        <v/>
      </c>
      <c r="AX908" s="142" t="str">
        <f t="shared" si="29"/>
        <v/>
      </c>
    </row>
    <row r="909" spans="3:50">
      <c r="C909" s="1" t="s">
        <v>1187</v>
      </c>
      <c r="D909" s="1" t="s">
        <v>1190</v>
      </c>
      <c r="E909" s="1">
        <v>94</v>
      </c>
      <c r="F909" s="1">
        <v>844</v>
      </c>
      <c r="G909" s="1">
        <v>844</v>
      </c>
      <c r="H909" s="1">
        <v>4100</v>
      </c>
      <c r="I909" s="53">
        <v>3460</v>
      </c>
      <c r="J909" s="1">
        <v>70</v>
      </c>
      <c r="K909" s="1">
        <v>30</v>
      </c>
      <c r="L909" s="53">
        <v>3460.4</v>
      </c>
      <c r="M909" s="53">
        <v>0</v>
      </c>
      <c r="N909" s="53">
        <v>0</v>
      </c>
      <c r="O909" s="53">
        <v>0</v>
      </c>
      <c r="P909" s="53">
        <v>0</v>
      </c>
      <c r="S909" s="53">
        <v>20</v>
      </c>
      <c r="T909" s="53">
        <v>10</v>
      </c>
      <c r="U909" s="53">
        <v>30</v>
      </c>
      <c r="V909" s="53">
        <v>30</v>
      </c>
      <c r="W909" s="53">
        <v>10</v>
      </c>
      <c r="X909" s="53">
        <v>0</v>
      </c>
      <c r="Y909" s="53">
        <v>0</v>
      </c>
      <c r="Z909" s="53">
        <v>0</v>
      </c>
      <c r="AA909" s="53">
        <v>0</v>
      </c>
      <c r="AB909" s="53">
        <v>0</v>
      </c>
      <c r="AC909" s="54">
        <v>0</v>
      </c>
      <c r="AD909" s="54">
        <v>0</v>
      </c>
      <c r="AE909" s="54">
        <v>20</v>
      </c>
      <c r="AF909" s="54">
        <v>10</v>
      </c>
      <c r="AG909" s="54">
        <v>30</v>
      </c>
      <c r="AH909" s="54">
        <v>30</v>
      </c>
      <c r="AI909" s="54">
        <v>10</v>
      </c>
      <c r="AJ909" s="54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Q909" s="1">
        <v>20</v>
      </c>
      <c r="AR909" s="1">
        <v>10</v>
      </c>
      <c r="AS909" s="1">
        <v>30</v>
      </c>
      <c r="AT909" s="1">
        <v>30</v>
      </c>
      <c r="AU909" s="1">
        <v>10</v>
      </c>
      <c r="AV909" s="1">
        <v>0</v>
      </c>
      <c r="AW909" s="142" t="str">
        <f t="shared" si="28"/>
        <v/>
      </c>
      <c r="AX909" s="142" t="str">
        <f t="shared" si="29"/>
        <v/>
      </c>
    </row>
    <row r="910" spans="3:50">
      <c r="C910" s="1" t="s">
        <v>1191</v>
      </c>
      <c r="E910" s="1">
        <v>67</v>
      </c>
      <c r="F910" s="1">
        <v>566</v>
      </c>
      <c r="G910" s="1">
        <v>566</v>
      </c>
      <c r="H910" s="1">
        <v>1000</v>
      </c>
      <c r="I910" s="53">
        <v>566</v>
      </c>
      <c r="J910" s="1">
        <v>100</v>
      </c>
      <c r="K910" s="1">
        <v>0</v>
      </c>
      <c r="L910" s="53">
        <v>578.55000000000007</v>
      </c>
      <c r="M910" s="53">
        <v>0</v>
      </c>
      <c r="N910" s="53">
        <v>0</v>
      </c>
      <c r="O910" s="53">
        <v>0</v>
      </c>
      <c r="P910" s="53">
        <v>0</v>
      </c>
      <c r="Q910" s="53" t="s">
        <v>1032</v>
      </c>
      <c r="R910" s="53" t="s">
        <v>1032</v>
      </c>
      <c r="S910" s="53">
        <v>0</v>
      </c>
      <c r="T910" s="53">
        <v>0</v>
      </c>
      <c r="U910" s="53">
        <v>0</v>
      </c>
      <c r="V910" s="53">
        <v>0</v>
      </c>
      <c r="W910" s="53">
        <v>10</v>
      </c>
      <c r="X910" s="53">
        <v>10</v>
      </c>
      <c r="Y910" s="53">
        <v>20</v>
      </c>
      <c r="Z910" s="53">
        <v>20</v>
      </c>
      <c r="AA910" s="53">
        <v>20</v>
      </c>
      <c r="AB910" s="53">
        <v>20</v>
      </c>
      <c r="AC910" s="54">
        <v>0</v>
      </c>
      <c r="AD910" s="54">
        <v>0</v>
      </c>
      <c r="AE910" s="54">
        <v>0</v>
      </c>
      <c r="AF910" s="54">
        <v>0</v>
      </c>
      <c r="AG910" s="54">
        <v>0</v>
      </c>
      <c r="AH910" s="54">
        <v>0</v>
      </c>
      <c r="AI910" s="54">
        <v>10</v>
      </c>
      <c r="AJ910" s="54">
        <v>10</v>
      </c>
      <c r="AK910" s="1">
        <v>20</v>
      </c>
      <c r="AL910" s="1">
        <v>20</v>
      </c>
      <c r="AM910" s="1">
        <v>20</v>
      </c>
      <c r="AN910" s="1">
        <v>20</v>
      </c>
      <c r="AO910" s="1">
        <v>0</v>
      </c>
      <c r="AP910" s="1" t="s">
        <v>1032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42" t="str">
        <f t="shared" si="28"/>
        <v/>
      </c>
      <c r="AX910" s="142" t="str">
        <f t="shared" si="29"/>
        <v/>
      </c>
    </row>
    <row r="911" spans="3:50">
      <c r="C911" s="1" t="s">
        <v>1192</v>
      </c>
      <c r="D911" s="1" t="s">
        <v>1193</v>
      </c>
      <c r="E911" s="1">
        <v>1</v>
      </c>
      <c r="F911" s="1">
        <v>1</v>
      </c>
      <c r="G911" s="1">
        <v>1</v>
      </c>
      <c r="H911" s="1">
        <v>1000</v>
      </c>
      <c r="I911" s="53">
        <v>1</v>
      </c>
      <c r="J911" s="1">
        <v>100</v>
      </c>
      <c r="L911" s="53">
        <v>1.05</v>
      </c>
      <c r="M911" s="53">
        <v>0</v>
      </c>
      <c r="N911" s="53">
        <v>0</v>
      </c>
      <c r="O911" s="53">
        <v>0</v>
      </c>
      <c r="P911" s="53">
        <v>0</v>
      </c>
      <c r="S911" s="53">
        <v>0</v>
      </c>
      <c r="T911" s="53">
        <v>0</v>
      </c>
      <c r="U911" s="53">
        <v>0</v>
      </c>
      <c r="V911" s="53">
        <v>0</v>
      </c>
      <c r="W911" s="53">
        <v>10</v>
      </c>
      <c r="X911" s="53">
        <v>10</v>
      </c>
      <c r="Y911" s="53">
        <v>20</v>
      </c>
      <c r="Z911" s="53">
        <v>20</v>
      </c>
      <c r="AA911" s="53">
        <v>20</v>
      </c>
      <c r="AB911" s="53">
        <v>20</v>
      </c>
      <c r="AC911" s="54">
        <v>0</v>
      </c>
      <c r="AD911" s="54">
        <v>0</v>
      </c>
      <c r="AE911" s="54">
        <v>0</v>
      </c>
      <c r="AF911" s="54">
        <v>0</v>
      </c>
      <c r="AG911" s="54">
        <v>0</v>
      </c>
      <c r="AH911" s="54">
        <v>0</v>
      </c>
      <c r="AI911" s="54">
        <v>10</v>
      </c>
      <c r="AJ911" s="54">
        <v>10</v>
      </c>
      <c r="AK911" s="1">
        <v>20</v>
      </c>
      <c r="AL911" s="1">
        <v>20</v>
      </c>
      <c r="AM911" s="1">
        <v>20</v>
      </c>
      <c r="AN911" s="1">
        <v>20</v>
      </c>
      <c r="AO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42" t="str">
        <f t="shared" si="28"/>
        <v/>
      </c>
      <c r="AX911" s="142" t="str">
        <f t="shared" si="29"/>
        <v/>
      </c>
    </row>
    <row r="912" spans="3:50">
      <c r="C912" s="1" t="s">
        <v>1192</v>
      </c>
      <c r="D912" s="1" t="s">
        <v>1194</v>
      </c>
      <c r="E912" s="1">
        <v>1</v>
      </c>
      <c r="F912" s="1">
        <v>15</v>
      </c>
      <c r="G912" s="1">
        <v>15</v>
      </c>
      <c r="H912" s="1">
        <v>1000</v>
      </c>
      <c r="I912" s="53">
        <v>15</v>
      </c>
      <c r="J912" s="1">
        <v>100</v>
      </c>
      <c r="M912" s="53">
        <v>0</v>
      </c>
      <c r="N912" s="53">
        <v>0</v>
      </c>
      <c r="O912" s="53">
        <v>0</v>
      </c>
      <c r="P912" s="53">
        <v>0</v>
      </c>
      <c r="S912" s="53">
        <v>0</v>
      </c>
      <c r="T912" s="53">
        <v>0</v>
      </c>
      <c r="U912" s="53">
        <v>0</v>
      </c>
      <c r="V912" s="53">
        <v>0</v>
      </c>
      <c r="AC912" s="54">
        <v>0</v>
      </c>
      <c r="AD912" s="54">
        <v>0</v>
      </c>
      <c r="AE912" s="54">
        <v>0</v>
      </c>
      <c r="AF912" s="54">
        <v>0</v>
      </c>
      <c r="AG912" s="54">
        <v>0</v>
      </c>
      <c r="AH912" s="54">
        <v>0</v>
      </c>
      <c r="AO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42" t="str">
        <f t="shared" si="28"/>
        <v/>
      </c>
      <c r="AX912" s="142" t="str">
        <f t="shared" si="29"/>
        <v/>
      </c>
    </row>
    <row r="913" spans="3:50">
      <c r="C913" s="1" t="s">
        <v>1192</v>
      </c>
      <c r="D913" s="1" t="s">
        <v>1195</v>
      </c>
      <c r="I913" s="53">
        <v>0</v>
      </c>
      <c r="M913" s="53">
        <v>0</v>
      </c>
      <c r="N913" s="53">
        <v>0</v>
      </c>
      <c r="O913" s="53">
        <v>0</v>
      </c>
      <c r="P913" s="53">
        <v>0</v>
      </c>
      <c r="S913" s="53">
        <v>0</v>
      </c>
      <c r="T913" s="53">
        <v>0</v>
      </c>
      <c r="U913" s="53">
        <v>0</v>
      </c>
      <c r="V913" s="53">
        <v>0</v>
      </c>
      <c r="AC913" s="54">
        <v>0</v>
      </c>
      <c r="AD913" s="54">
        <v>0</v>
      </c>
      <c r="AE913" s="54">
        <v>0</v>
      </c>
      <c r="AF913" s="54">
        <v>0</v>
      </c>
      <c r="AG913" s="54">
        <v>0</v>
      </c>
      <c r="AH913" s="54">
        <v>0</v>
      </c>
      <c r="AO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42" t="str">
        <f t="shared" si="28"/>
        <v/>
      </c>
      <c r="AX913" s="142" t="str">
        <f t="shared" si="29"/>
        <v/>
      </c>
    </row>
    <row r="914" spans="3:50">
      <c r="C914" s="1" t="s">
        <v>1192</v>
      </c>
      <c r="D914" s="1" t="s">
        <v>1095</v>
      </c>
      <c r="E914" s="1">
        <v>1</v>
      </c>
      <c r="F914" s="1">
        <v>17</v>
      </c>
      <c r="G914" s="1">
        <v>17</v>
      </c>
      <c r="H914" s="1">
        <v>1000</v>
      </c>
      <c r="I914" s="53">
        <v>17</v>
      </c>
      <c r="J914" s="1">
        <v>100</v>
      </c>
      <c r="L914" s="53">
        <v>17.850000000000001</v>
      </c>
      <c r="M914" s="53">
        <v>0</v>
      </c>
      <c r="N914" s="53">
        <v>0</v>
      </c>
      <c r="O914" s="53">
        <v>0</v>
      </c>
      <c r="P914" s="53">
        <v>0</v>
      </c>
      <c r="S914" s="53">
        <v>0</v>
      </c>
      <c r="T914" s="53">
        <v>0</v>
      </c>
      <c r="U914" s="53">
        <v>0</v>
      </c>
      <c r="V914" s="53">
        <v>0</v>
      </c>
      <c r="W914" s="53">
        <v>10</v>
      </c>
      <c r="X914" s="53">
        <v>10</v>
      </c>
      <c r="Y914" s="53">
        <v>20</v>
      </c>
      <c r="Z914" s="53">
        <v>20</v>
      </c>
      <c r="AA914" s="53">
        <v>20</v>
      </c>
      <c r="AB914" s="53">
        <v>20</v>
      </c>
      <c r="AC914" s="54">
        <v>0</v>
      </c>
      <c r="AD914" s="54">
        <v>0</v>
      </c>
      <c r="AE914" s="54">
        <v>0</v>
      </c>
      <c r="AF914" s="54">
        <v>0</v>
      </c>
      <c r="AG914" s="54">
        <v>0</v>
      </c>
      <c r="AH914" s="54">
        <v>0</v>
      </c>
      <c r="AI914" s="54">
        <v>10</v>
      </c>
      <c r="AJ914" s="54">
        <v>10</v>
      </c>
      <c r="AK914" s="1">
        <v>20</v>
      </c>
      <c r="AL914" s="1">
        <v>20</v>
      </c>
      <c r="AM914" s="1">
        <v>20</v>
      </c>
      <c r="AN914" s="1">
        <v>20</v>
      </c>
      <c r="AO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42" t="str">
        <f t="shared" si="28"/>
        <v/>
      </c>
      <c r="AX914" s="142" t="str">
        <f t="shared" si="29"/>
        <v/>
      </c>
    </row>
    <row r="915" spans="3:50">
      <c r="C915" s="1" t="s">
        <v>1192</v>
      </c>
      <c r="D915" s="1" t="s">
        <v>1196</v>
      </c>
      <c r="I915" s="53">
        <v>0</v>
      </c>
      <c r="M915" s="53">
        <v>0</v>
      </c>
      <c r="N915" s="53">
        <v>0</v>
      </c>
      <c r="O915" s="53">
        <v>0</v>
      </c>
      <c r="P915" s="53">
        <v>0</v>
      </c>
      <c r="S915" s="53">
        <v>0</v>
      </c>
      <c r="T915" s="53">
        <v>0</v>
      </c>
      <c r="U915" s="53">
        <v>0</v>
      </c>
      <c r="V915" s="53">
        <v>0</v>
      </c>
      <c r="AC915" s="54">
        <v>0</v>
      </c>
      <c r="AD915" s="54">
        <v>0</v>
      </c>
      <c r="AE915" s="54">
        <v>0</v>
      </c>
      <c r="AF915" s="54">
        <v>0</v>
      </c>
      <c r="AG915" s="54">
        <v>0</v>
      </c>
      <c r="AH915" s="54">
        <v>0</v>
      </c>
      <c r="AO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42" t="str">
        <f t="shared" si="28"/>
        <v/>
      </c>
      <c r="AX915" s="142" t="str">
        <f t="shared" si="29"/>
        <v/>
      </c>
    </row>
    <row r="916" spans="3:50">
      <c r="C916" s="1" t="s">
        <v>1192</v>
      </c>
      <c r="D916" s="1" t="s">
        <v>1197</v>
      </c>
      <c r="I916" s="53">
        <v>0</v>
      </c>
      <c r="M916" s="53">
        <v>0</v>
      </c>
      <c r="N916" s="53">
        <v>0</v>
      </c>
      <c r="O916" s="53">
        <v>0</v>
      </c>
      <c r="P916" s="53">
        <v>0</v>
      </c>
      <c r="S916" s="53">
        <v>0</v>
      </c>
      <c r="T916" s="53">
        <v>0</v>
      </c>
      <c r="U916" s="53">
        <v>0</v>
      </c>
      <c r="V916" s="53">
        <v>0</v>
      </c>
      <c r="AC916" s="54">
        <v>0</v>
      </c>
      <c r="AD916" s="54">
        <v>0</v>
      </c>
      <c r="AE916" s="54">
        <v>0</v>
      </c>
      <c r="AF916" s="54">
        <v>0</v>
      </c>
      <c r="AG916" s="54">
        <v>0</v>
      </c>
      <c r="AH916" s="54">
        <v>0</v>
      </c>
      <c r="AO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42" t="str">
        <f t="shared" si="28"/>
        <v/>
      </c>
      <c r="AX916" s="142" t="str">
        <f t="shared" si="29"/>
        <v/>
      </c>
    </row>
    <row r="917" spans="3:50">
      <c r="C917" s="1" t="s">
        <v>1192</v>
      </c>
      <c r="D917" s="1" t="s">
        <v>1198</v>
      </c>
      <c r="I917" s="53">
        <v>0</v>
      </c>
      <c r="M917" s="53">
        <v>0</v>
      </c>
      <c r="N917" s="53">
        <v>0</v>
      </c>
      <c r="O917" s="53">
        <v>0</v>
      </c>
      <c r="P917" s="53">
        <v>0</v>
      </c>
      <c r="S917" s="53">
        <v>0</v>
      </c>
      <c r="T917" s="53">
        <v>0</v>
      </c>
      <c r="U917" s="53">
        <v>0</v>
      </c>
      <c r="V917" s="53">
        <v>0</v>
      </c>
      <c r="AC917" s="54">
        <v>0</v>
      </c>
      <c r="AD917" s="54">
        <v>0</v>
      </c>
      <c r="AE917" s="54">
        <v>0</v>
      </c>
      <c r="AF917" s="54">
        <v>0</v>
      </c>
      <c r="AG917" s="54">
        <v>0</v>
      </c>
      <c r="AH917" s="54">
        <v>0</v>
      </c>
      <c r="AO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0</v>
      </c>
      <c r="AV917" s="1">
        <v>0</v>
      </c>
      <c r="AW917" s="142" t="str">
        <f t="shared" si="28"/>
        <v/>
      </c>
      <c r="AX917" s="142" t="str">
        <f t="shared" si="29"/>
        <v/>
      </c>
    </row>
    <row r="918" spans="3:50">
      <c r="C918" s="1" t="s">
        <v>1192</v>
      </c>
      <c r="D918" s="1" t="s">
        <v>1192</v>
      </c>
      <c r="I918" s="53">
        <v>0</v>
      </c>
      <c r="M918" s="53">
        <v>0</v>
      </c>
      <c r="N918" s="53">
        <v>0</v>
      </c>
      <c r="O918" s="53">
        <v>0</v>
      </c>
      <c r="P918" s="53">
        <v>0</v>
      </c>
      <c r="S918" s="53">
        <v>0</v>
      </c>
      <c r="T918" s="53">
        <v>0</v>
      </c>
      <c r="U918" s="53">
        <v>0</v>
      </c>
      <c r="V918" s="53">
        <v>0</v>
      </c>
      <c r="AC918" s="54">
        <v>0</v>
      </c>
      <c r="AD918" s="54">
        <v>0</v>
      </c>
      <c r="AE918" s="54">
        <v>0</v>
      </c>
      <c r="AF918" s="54">
        <v>0</v>
      </c>
      <c r="AG918" s="54">
        <v>0</v>
      </c>
      <c r="AH918" s="54">
        <v>0</v>
      </c>
      <c r="AO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42" t="str">
        <f t="shared" si="28"/>
        <v/>
      </c>
      <c r="AX918" s="142" t="str">
        <f t="shared" si="29"/>
        <v/>
      </c>
    </row>
    <row r="919" spans="3:50">
      <c r="C919" s="1" t="s">
        <v>1192</v>
      </c>
      <c r="D919" s="1" t="s">
        <v>1199</v>
      </c>
      <c r="I919" s="53">
        <v>0</v>
      </c>
      <c r="M919" s="53">
        <v>0</v>
      </c>
      <c r="N919" s="53">
        <v>0</v>
      </c>
      <c r="O919" s="53">
        <v>0</v>
      </c>
      <c r="P919" s="53">
        <v>0</v>
      </c>
      <c r="S919" s="53">
        <v>0</v>
      </c>
      <c r="T919" s="53">
        <v>0</v>
      </c>
      <c r="U919" s="53">
        <v>0</v>
      </c>
      <c r="V919" s="53">
        <v>0</v>
      </c>
      <c r="AC919" s="54">
        <v>0</v>
      </c>
      <c r="AD919" s="54">
        <v>0</v>
      </c>
      <c r="AE919" s="54">
        <v>0</v>
      </c>
      <c r="AF919" s="54">
        <v>0</v>
      </c>
      <c r="AG919" s="54">
        <v>0</v>
      </c>
      <c r="AH919" s="54">
        <v>0</v>
      </c>
      <c r="AO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42" t="str">
        <f t="shared" si="28"/>
        <v/>
      </c>
      <c r="AX919" s="142" t="str">
        <f t="shared" si="29"/>
        <v/>
      </c>
    </row>
    <row r="920" spans="3:50">
      <c r="C920" s="1" t="s">
        <v>1192</v>
      </c>
      <c r="D920" s="1" t="s">
        <v>1200</v>
      </c>
      <c r="E920" s="1">
        <v>62</v>
      </c>
      <c r="F920" s="1">
        <v>527</v>
      </c>
      <c r="G920" s="1">
        <v>527</v>
      </c>
      <c r="H920" s="1">
        <v>1000</v>
      </c>
      <c r="I920" s="53">
        <v>527</v>
      </c>
      <c r="J920" s="1">
        <v>100</v>
      </c>
      <c r="L920" s="53">
        <v>553.35</v>
      </c>
      <c r="M920" s="53">
        <v>0</v>
      </c>
      <c r="N920" s="53">
        <v>0</v>
      </c>
      <c r="O920" s="53">
        <v>0</v>
      </c>
      <c r="P920" s="53">
        <v>0</v>
      </c>
      <c r="S920" s="53">
        <v>0</v>
      </c>
      <c r="T920" s="53">
        <v>0</v>
      </c>
      <c r="U920" s="53">
        <v>0</v>
      </c>
      <c r="V920" s="53">
        <v>0</v>
      </c>
      <c r="W920" s="53">
        <v>10</v>
      </c>
      <c r="X920" s="53">
        <v>10</v>
      </c>
      <c r="Y920" s="53">
        <v>20</v>
      </c>
      <c r="Z920" s="53">
        <v>20</v>
      </c>
      <c r="AA920" s="53">
        <v>20</v>
      </c>
      <c r="AB920" s="53">
        <v>20</v>
      </c>
      <c r="AC920" s="54">
        <v>0</v>
      </c>
      <c r="AD920" s="54">
        <v>0</v>
      </c>
      <c r="AE920" s="54">
        <v>0</v>
      </c>
      <c r="AF920" s="54">
        <v>0</v>
      </c>
      <c r="AG920" s="54">
        <v>0</v>
      </c>
      <c r="AH920" s="54">
        <v>0</v>
      </c>
      <c r="AI920" s="54">
        <v>10</v>
      </c>
      <c r="AJ920" s="54">
        <v>10</v>
      </c>
      <c r="AK920" s="1">
        <v>20</v>
      </c>
      <c r="AL920" s="1">
        <v>20</v>
      </c>
      <c r="AM920" s="1">
        <v>20</v>
      </c>
      <c r="AN920" s="1">
        <v>20</v>
      </c>
      <c r="AO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42" t="str">
        <f t="shared" si="28"/>
        <v/>
      </c>
      <c r="AX920" s="142" t="str">
        <f t="shared" si="29"/>
        <v/>
      </c>
    </row>
    <row r="921" spans="3:50">
      <c r="C921" s="1" t="s">
        <v>1192</v>
      </c>
      <c r="D921" s="1" t="s">
        <v>1201</v>
      </c>
      <c r="E921" s="1">
        <v>1</v>
      </c>
      <c r="F921" s="1">
        <v>4</v>
      </c>
      <c r="G921" s="1">
        <v>4</v>
      </c>
      <c r="H921" s="1">
        <v>1000</v>
      </c>
      <c r="I921" s="53">
        <v>4</v>
      </c>
      <c r="J921" s="1">
        <v>100</v>
      </c>
      <c r="L921" s="53">
        <v>4.2</v>
      </c>
      <c r="M921" s="53">
        <v>0</v>
      </c>
      <c r="N921" s="53">
        <v>0</v>
      </c>
      <c r="O921" s="53">
        <v>0</v>
      </c>
      <c r="P921" s="53">
        <v>0</v>
      </c>
      <c r="S921" s="53">
        <v>0</v>
      </c>
      <c r="T921" s="53">
        <v>0</v>
      </c>
      <c r="U921" s="53">
        <v>0</v>
      </c>
      <c r="V921" s="53">
        <v>0</v>
      </c>
      <c r="W921" s="53">
        <v>10</v>
      </c>
      <c r="X921" s="53">
        <v>10</v>
      </c>
      <c r="Y921" s="53">
        <v>20</v>
      </c>
      <c r="Z921" s="53">
        <v>20</v>
      </c>
      <c r="AA921" s="53">
        <v>20</v>
      </c>
      <c r="AB921" s="53">
        <v>20</v>
      </c>
      <c r="AC921" s="54">
        <v>0</v>
      </c>
      <c r="AD921" s="54">
        <v>0</v>
      </c>
      <c r="AE921" s="54">
        <v>0</v>
      </c>
      <c r="AF921" s="54">
        <v>0</v>
      </c>
      <c r="AG921" s="54">
        <v>0</v>
      </c>
      <c r="AH921" s="54">
        <v>0</v>
      </c>
      <c r="AI921" s="54">
        <v>10</v>
      </c>
      <c r="AJ921" s="54">
        <v>10</v>
      </c>
      <c r="AK921" s="1">
        <v>20</v>
      </c>
      <c r="AL921" s="1">
        <v>20</v>
      </c>
      <c r="AM921" s="1">
        <v>20</v>
      </c>
      <c r="AN921" s="1">
        <v>20</v>
      </c>
      <c r="AO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42" t="str">
        <f t="shared" si="28"/>
        <v/>
      </c>
      <c r="AX921" s="142" t="str">
        <f t="shared" si="29"/>
        <v/>
      </c>
    </row>
    <row r="922" spans="3:50">
      <c r="C922" s="1" t="s">
        <v>1192</v>
      </c>
      <c r="D922" s="1" t="s">
        <v>1084</v>
      </c>
      <c r="I922" s="53">
        <v>0</v>
      </c>
      <c r="M922" s="53">
        <v>0</v>
      </c>
      <c r="N922" s="53">
        <v>0</v>
      </c>
      <c r="O922" s="53">
        <v>0</v>
      </c>
      <c r="P922" s="53">
        <v>0</v>
      </c>
      <c r="S922" s="53">
        <v>0</v>
      </c>
      <c r="T922" s="53">
        <v>0</v>
      </c>
      <c r="U922" s="53">
        <v>0</v>
      </c>
      <c r="V922" s="53">
        <v>0</v>
      </c>
      <c r="AC922" s="54">
        <v>0</v>
      </c>
      <c r="AD922" s="54">
        <v>0</v>
      </c>
      <c r="AE922" s="54">
        <v>0</v>
      </c>
      <c r="AF922" s="54">
        <v>0</v>
      </c>
      <c r="AG922" s="54">
        <v>0</v>
      </c>
      <c r="AH922" s="54">
        <v>0</v>
      </c>
      <c r="AO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42" t="str">
        <f t="shared" si="28"/>
        <v/>
      </c>
      <c r="AX922" s="142" t="str">
        <f t="shared" si="29"/>
        <v/>
      </c>
    </row>
    <row r="923" spans="3:50">
      <c r="C923" s="1" t="s">
        <v>1192</v>
      </c>
      <c r="D923" s="1" t="s">
        <v>1202</v>
      </c>
      <c r="E923" s="1">
        <v>1</v>
      </c>
      <c r="F923" s="1">
        <v>2</v>
      </c>
      <c r="G923" s="1">
        <v>2</v>
      </c>
      <c r="H923" s="1">
        <v>1000</v>
      </c>
      <c r="I923" s="53">
        <v>2</v>
      </c>
      <c r="J923" s="1">
        <v>100</v>
      </c>
      <c r="L923" s="53">
        <v>2.1</v>
      </c>
      <c r="M923" s="53">
        <v>0</v>
      </c>
      <c r="N923" s="53">
        <v>0</v>
      </c>
      <c r="O923" s="53">
        <v>0</v>
      </c>
      <c r="P923" s="53">
        <v>0</v>
      </c>
      <c r="S923" s="53">
        <v>0</v>
      </c>
      <c r="T923" s="53">
        <v>0</v>
      </c>
      <c r="U923" s="53">
        <v>0</v>
      </c>
      <c r="V923" s="53">
        <v>0</v>
      </c>
      <c r="W923" s="53">
        <v>10</v>
      </c>
      <c r="X923" s="53">
        <v>10</v>
      </c>
      <c r="Y923" s="53">
        <v>20</v>
      </c>
      <c r="Z923" s="53">
        <v>20</v>
      </c>
      <c r="AA923" s="53">
        <v>20</v>
      </c>
      <c r="AB923" s="53">
        <v>20</v>
      </c>
      <c r="AC923" s="54">
        <v>0</v>
      </c>
      <c r="AD923" s="54">
        <v>0</v>
      </c>
      <c r="AE923" s="54">
        <v>0</v>
      </c>
      <c r="AF923" s="54">
        <v>0</v>
      </c>
      <c r="AG923" s="54">
        <v>0</v>
      </c>
      <c r="AH923" s="54">
        <v>0</v>
      </c>
      <c r="AI923" s="54">
        <v>10</v>
      </c>
      <c r="AJ923" s="54">
        <v>10</v>
      </c>
      <c r="AK923" s="1">
        <v>20</v>
      </c>
      <c r="AL923" s="1">
        <v>20</v>
      </c>
      <c r="AM923" s="1">
        <v>20</v>
      </c>
      <c r="AN923" s="1">
        <v>20</v>
      </c>
      <c r="AO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42" t="str">
        <f t="shared" si="28"/>
        <v/>
      </c>
      <c r="AX923" s="142" t="str">
        <f t="shared" si="29"/>
        <v/>
      </c>
    </row>
    <row r="924" spans="3:50">
      <c r="C924" s="1" t="s">
        <v>1203</v>
      </c>
      <c r="E924" s="1">
        <v>2251</v>
      </c>
      <c r="F924" s="1">
        <v>38162.729999999996</v>
      </c>
      <c r="G924" s="1">
        <v>38162.729999999996</v>
      </c>
      <c r="H924" s="1">
        <v>4000</v>
      </c>
      <c r="I924" s="53">
        <v>152652</v>
      </c>
      <c r="J924" s="1">
        <v>100</v>
      </c>
      <c r="K924" s="1">
        <v>0</v>
      </c>
      <c r="L924" s="53">
        <v>152650.91999999998</v>
      </c>
      <c r="M924" s="53">
        <v>0</v>
      </c>
      <c r="N924" s="53">
        <v>0</v>
      </c>
      <c r="O924" s="53">
        <v>0</v>
      </c>
      <c r="P924" s="53">
        <v>0</v>
      </c>
      <c r="Q924" s="53" t="s">
        <v>1032</v>
      </c>
      <c r="R924" s="53" t="s">
        <v>1032</v>
      </c>
      <c r="S924" s="53">
        <v>0</v>
      </c>
      <c r="T924" s="53">
        <v>0</v>
      </c>
      <c r="U924" s="53">
        <v>0</v>
      </c>
      <c r="V924" s="53">
        <v>0</v>
      </c>
      <c r="W924" s="53">
        <v>10</v>
      </c>
      <c r="X924" s="53">
        <v>15</v>
      </c>
      <c r="Y924" s="53">
        <v>12</v>
      </c>
      <c r="Z924" s="53">
        <v>18</v>
      </c>
      <c r="AA924" s="53">
        <v>30</v>
      </c>
      <c r="AB924" s="53">
        <v>15</v>
      </c>
      <c r="AC924" s="54">
        <v>0</v>
      </c>
      <c r="AD924" s="54">
        <v>0</v>
      </c>
      <c r="AE924" s="54">
        <v>0</v>
      </c>
      <c r="AF924" s="54">
        <v>0</v>
      </c>
      <c r="AG924" s="54">
        <v>0</v>
      </c>
      <c r="AH924" s="54">
        <v>0</v>
      </c>
      <c r="AI924" s="54">
        <v>10</v>
      </c>
      <c r="AJ924" s="54">
        <v>15</v>
      </c>
      <c r="AK924" s="1">
        <v>12</v>
      </c>
      <c r="AL924" s="1">
        <v>18</v>
      </c>
      <c r="AM924" s="1">
        <v>30</v>
      </c>
      <c r="AN924" s="1">
        <v>15</v>
      </c>
      <c r="AO924" s="1">
        <v>0</v>
      </c>
      <c r="AP924" s="1" t="s">
        <v>1032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42" t="str">
        <f t="shared" si="28"/>
        <v/>
      </c>
      <c r="AX924" s="142" t="str">
        <f t="shared" si="29"/>
        <v/>
      </c>
    </row>
    <row r="925" spans="3:50">
      <c r="C925" s="1" t="s">
        <v>1204</v>
      </c>
      <c r="D925" s="1" t="s">
        <v>1205</v>
      </c>
      <c r="E925" s="1">
        <v>8</v>
      </c>
      <c r="F925" s="1">
        <v>128.16999999999999</v>
      </c>
      <c r="G925" s="1">
        <v>128.16999999999999</v>
      </c>
      <c r="H925" s="1">
        <v>4000</v>
      </c>
      <c r="I925" s="53">
        <v>513</v>
      </c>
      <c r="J925" s="1">
        <v>100</v>
      </c>
      <c r="L925" s="53">
        <v>512.67999999999995</v>
      </c>
      <c r="M925" s="53">
        <v>0</v>
      </c>
      <c r="N925" s="53">
        <v>0</v>
      </c>
      <c r="O925" s="53">
        <v>0</v>
      </c>
      <c r="P925" s="53">
        <v>0</v>
      </c>
      <c r="S925" s="53">
        <v>0</v>
      </c>
      <c r="T925" s="53">
        <v>0</v>
      </c>
      <c r="U925" s="53">
        <v>0</v>
      </c>
      <c r="V925" s="53">
        <v>0</v>
      </c>
      <c r="W925" s="53">
        <v>10</v>
      </c>
      <c r="X925" s="53">
        <v>15</v>
      </c>
      <c r="Y925" s="53">
        <v>12</v>
      </c>
      <c r="Z925" s="53">
        <v>18</v>
      </c>
      <c r="AA925" s="53">
        <v>30</v>
      </c>
      <c r="AB925" s="53">
        <v>15</v>
      </c>
      <c r="AC925" s="54">
        <v>0</v>
      </c>
      <c r="AD925" s="54">
        <v>0</v>
      </c>
      <c r="AE925" s="54">
        <v>0</v>
      </c>
      <c r="AF925" s="54">
        <v>0</v>
      </c>
      <c r="AG925" s="54">
        <v>0</v>
      </c>
      <c r="AH925" s="54">
        <v>0</v>
      </c>
      <c r="AI925" s="54">
        <v>10</v>
      </c>
      <c r="AJ925" s="54">
        <v>15</v>
      </c>
      <c r="AK925" s="1">
        <v>12</v>
      </c>
      <c r="AL925" s="1">
        <v>18</v>
      </c>
      <c r="AM925" s="1">
        <v>30</v>
      </c>
      <c r="AN925" s="1">
        <v>15</v>
      </c>
      <c r="AO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42" t="str">
        <f t="shared" si="28"/>
        <v/>
      </c>
      <c r="AX925" s="142" t="str">
        <f t="shared" si="29"/>
        <v/>
      </c>
    </row>
    <row r="926" spans="3:50">
      <c r="C926" s="1" t="s">
        <v>1204</v>
      </c>
      <c r="D926" s="1" t="s">
        <v>1206</v>
      </c>
      <c r="E926" s="1">
        <v>260</v>
      </c>
      <c r="F926" s="1">
        <v>4416.75</v>
      </c>
      <c r="G926" s="1">
        <v>4416.75</v>
      </c>
      <c r="H926" s="1">
        <v>4000</v>
      </c>
      <c r="I926" s="53">
        <v>17667</v>
      </c>
      <c r="J926" s="1">
        <v>100</v>
      </c>
      <c r="L926" s="53">
        <v>17667</v>
      </c>
      <c r="M926" s="53">
        <v>0</v>
      </c>
      <c r="N926" s="53">
        <v>0</v>
      </c>
      <c r="O926" s="53">
        <v>0</v>
      </c>
      <c r="P926" s="53">
        <v>0</v>
      </c>
      <c r="S926" s="53">
        <v>0</v>
      </c>
      <c r="T926" s="53">
        <v>0</v>
      </c>
      <c r="U926" s="53">
        <v>0</v>
      </c>
      <c r="V926" s="53">
        <v>0</v>
      </c>
      <c r="W926" s="53">
        <v>10</v>
      </c>
      <c r="X926" s="53">
        <v>15</v>
      </c>
      <c r="Y926" s="53">
        <v>12</v>
      </c>
      <c r="Z926" s="53">
        <v>18</v>
      </c>
      <c r="AA926" s="53">
        <v>30</v>
      </c>
      <c r="AB926" s="53">
        <v>15</v>
      </c>
      <c r="AC926" s="54">
        <v>0</v>
      </c>
      <c r="AD926" s="54">
        <v>0</v>
      </c>
      <c r="AE926" s="54">
        <v>0</v>
      </c>
      <c r="AF926" s="54">
        <v>0</v>
      </c>
      <c r="AG926" s="54">
        <v>0</v>
      </c>
      <c r="AH926" s="54">
        <v>0</v>
      </c>
      <c r="AI926" s="54">
        <v>10</v>
      </c>
      <c r="AJ926" s="54">
        <v>15</v>
      </c>
      <c r="AK926" s="1">
        <v>12</v>
      </c>
      <c r="AL926" s="1">
        <v>18</v>
      </c>
      <c r="AM926" s="1">
        <v>30</v>
      </c>
      <c r="AN926" s="1">
        <v>15</v>
      </c>
      <c r="AO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42" t="str">
        <f t="shared" si="28"/>
        <v/>
      </c>
      <c r="AX926" s="142" t="str">
        <f t="shared" si="29"/>
        <v/>
      </c>
    </row>
    <row r="927" spans="3:50">
      <c r="C927" s="1" t="s">
        <v>1204</v>
      </c>
      <c r="D927" s="1" t="s">
        <v>1207</v>
      </c>
      <c r="E927" s="1">
        <v>132</v>
      </c>
      <c r="F927" s="1">
        <v>2189.3000000000002</v>
      </c>
      <c r="G927" s="1">
        <v>2189.3000000000002</v>
      </c>
      <c r="H927" s="1">
        <v>4000</v>
      </c>
      <c r="I927" s="53">
        <v>8757</v>
      </c>
      <c r="J927" s="1">
        <v>100</v>
      </c>
      <c r="L927" s="53">
        <v>8757.2000000000007</v>
      </c>
      <c r="M927" s="53">
        <v>0</v>
      </c>
      <c r="N927" s="53">
        <v>0</v>
      </c>
      <c r="O927" s="53">
        <v>0</v>
      </c>
      <c r="P927" s="53">
        <v>0</v>
      </c>
      <c r="S927" s="53">
        <v>0</v>
      </c>
      <c r="T927" s="53">
        <v>0</v>
      </c>
      <c r="U927" s="53">
        <v>0</v>
      </c>
      <c r="V927" s="53">
        <v>0</v>
      </c>
      <c r="W927" s="53">
        <v>10</v>
      </c>
      <c r="X927" s="53">
        <v>15</v>
      </c>
      <c r="Y927" s="53">
        <v>12</v>
      </c>
      <c r="Z927" s="53">
        <v>18</v>
      </c>
      <c r="AA927" s="53">
        <v>30</v>
      </c>
      <c r="AB927" s="53">
        <v>15</v>
      </c>
      <c r="AC927" s="54">
        <v>0</v>
      </c>
      <c r="AD927" s="54">
        <v>0</v>
      </c>
      <c r="AE927" s="54">
        <v>0</v>
      </c>
      <c r="AF927" s="54">
        <v>0</v>
      </c>
      <c r="AG927" s="54">
        <v>0</v>
      </c>
      <c r="AH927" s="54">
        <v>0</v>
      </c>
      <c r="AI927" s="54">
        <v>10</v>
      </c>
      <c r="AJ927" s="54">
        <v>15</v>
      </c>
      <c r="AK927" s="1">
        <v>12</v>
      </c>
      <c r="AL927" s="1">
        <v>18</v>
      </c>
      <c r="AM927" s="1">
        <v>30</v>
      </c>
      <c r="AN927" s="1">
        <v>15</v>
      </c>
      <c r="AO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42" t="str">
        <f t="shared" si="28"/>
        <v/>
      </c>
      <c r="AX927" s="142" t="str">
        <f t="shared" si="29"/>
        <v/>
      </c>
    </row>
    <row r="928" spans="3:50">
      <c r="C928" s="1" t="s">
        <v>1204</v>
      </c>
      <c r="D928" s="1" t="s">
        <v>1208</v>
      </c>
      <c r="E928" s="1">
        <v>212</v>
      </c>
      <c r="F928" s="1">
        <v>3672.66</v>
      </c>
      <c r="G928" s="1">
        <v>3672.66</v>
      </c>
      <c r="H928" s="1">
        <v>4000</v>
      </c>
      <c r="I928" s="53">
        <v>14691</v>
      </c>
      <c r="J928" s="1">
        <v>100</v>
      </c>
      <c r="L928" s="53">
        <v>14690.64</v>
      </c>
      <c r="M928" s="53">
        <v>0</v>
      </c>
      <c r="N928" s="53">
        <v>0</v>
      </c>
      <c r="O928" s="53">
        <v>0</v>
      </c>
      <c r="P928" s="53">
        <v>0</v>
      </c>
      <c r="S928" s="53">
        <v>0</v>
      </c>
      <c r="T928" s="53">
        <v>0</v>
      </c>
      <c r="U928" s="53">
        <v>0</v>
      </c>
      <c r="V928" s="53">
        <v>0</v>
      </c>
      <c r="W928" s="53">
        <v>10</v>
      </c>
      <c r="X928" s="53">
        <v>15</v>
      </c>
      <c r="Y928" s="53">
        <v>12</v>
      </c>
      <c r="Z928" s="53">
        <v>18</v>
      </c>
      <c r="AA928" s="53">
        <v>30</v>
      </c>
      <c r="AB928" s="53">
        <v>15</v>
      </c>
      <c r="AC928" s="54">
        <v>0</v>
      </c>
      <c r="AD928" s="54">
        <v>0</v>
      </c>
      <c r="AE928" s="54">
        <v>0</v>
      </c>
      <c r="AF928" s="54">
        <v>0</v>
      </c>
      <c r="AG928" s="54">
        <v>0</v>
      </c>
      <c r="AH928" s="54">
        <v>0</v>
      </c>
      <c r="AI928" s="54">
        <v>10</v>
      </c>
      <c r="AJ928" s="54">
        <v>15</v>
      </c>
      <c r="AK928" s="1">
        <v>12</v>
      </c>
      <c r="AL928" s="1">
        <v>18</v>
      </c>
      <c r="AM928" s="1">
        <v>30</v>
      </c>
      <c r="AN928" s="1">
        <v>15</v>
      </c>
      <c r="AO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42" t="str">
        <f t="shared" si="28"/>
        <v/>
      </c>
      <c r="AX928" s="142" t="str">
        <f t="shared" si="29"/>
        <v/>
      </c>
    </row>
    <row r="929" spans="3:50">
      <c r="C929" s="1" t="s">
        <v>1204</v>
      </c>
      <c r="D929" s="1" t="s">
        <v>1209</v>
      </c>
      <c r="E929" s="1">
        <v>365</v>
      </c>
      <c r="F929" s="1">
        <v>6270.14</v>
      </c>
      <c r="G929" s="1">
        <v>6270.14</v>
      </c>
      <c r="H929" s="1">
        <v>4000</v>
      </c>
      <c r="I929" s="53">
        <v>25081</v>
      </c>
      <c r="J929" s="1">
        <v>100</v>
      </c>
      <c r="L929" s="53">
        <v>25080.560000000001</v>
      </c>
      <c r="M929" s="53">
        <v>0</v>
      </c>
      <c r="N929" s="53">
        <v>0</v>
      </c>
      <c r="O929" s="53">
        <v>0</v>
      </c>
      <c r="P929" s="53">
        <v>0</v>
      </c>
      <c r="S929" s="53">
        <v>0</v>
      </c>
      <c r="T929" s="53">
        <v>0</v>
      </c>
      <c r="U929" s="53">
        <v>0</v>
      </c>
      <c r="V929" s="53">
        <v>0</v>
      </c>
      <c r="W929" s="53">
        <v>10</v>
      </c>
      <c r="X929" s="53">
        <v>15</v>
      </c>
      <c r="Y929" s="53">
        <v>12</v>
      </c>
      <c r="Z929" s="53">
        <v>18</v>
      </c>
      <c r="AA929" s="53">
        <v>30</v>
      </c>
      <c r="AB929" s="53">
        <v>15</v>
      </c>
      <c r="AC929" s="54">
        <v>0</v>
      </c>
      <c r="AD929" s="54">
        <v>0</v>
      </c>
      <c r="AE929" s="54">
        <v>0</v>
      </c>
      <c r="AF929" s="54">
        <v>0</v>
      </c>
      <c r="AG929" s="54">
        <v>0</v>
      </c>
      <c r="AH929" s="54">
        <v>0</v>
      </c>
      <c r="AI929" s="54">
        <v>10</v>
      </c>
      <c r="AJ929" s="54">
        <v>15</v>
      </c>
      <c r="AK929" s="1">
        <v>12</v>
      </c>
      <c r="AL929" s="1">
        <v>18</v>
      </c>
      <c r="AM929" s="1">
        <v>30</v>
      </c>
      <c r="AN929" s="1">
        <v>15</v>
      </c>
      <c r="AO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42" t="str">
        <f t="shared" si="28"/>
        <v/>
      </c>
      <c r="AX929" s="142" t="str">
        <f t="shared" si="29"/>
        <v/>
      </c>
    </row>
    <row r="930" spans="3:50">
      <c r="C930" s="1" t="s">
        <v>1204</v>
      </c>
      <c r="D930" s="1" t="s">
        <v>1210</v>
      </c>
      <c r="E930" s="1">
        <v>16</v>
      </c>
      <c r="F930" s="1">
        <v>353.75</v>
      </c>
      <c r="G930" s="1">
        <v>353.75</v>
      </c>
      <c r="H930" s="1">
        <v>4000</v>
      </c>
      <c r="I930" s="53">
        <v>1415</v>
      </c>
      <c r="J930" s="1">
        <v>100</v>
      </c>
      <c r="L930" s="53">
        <v>1415</v>
      </c>
      <c r="M930" s="53">
        <v>0</v>
      </c>
      <c r="N930" s="53">
        <v>0</v>
      </c>
      <c r="O930" s="53">
        <v>0</v>
      </c>
      <c r="P930" s="53">
        <v>0</v>
      </c>
      <c r="S930" s="53">
        <v>0</v>
      </c>
      <c r="T930" s="53">
        <v>0</v>
      </c>
      <c r="U930" s="53">
        <v>0</v>
      </c>
      <c r="V930" s="53">
        <v>0</v>
      </c>
      <c r="W930" s="53">
        <v>10</v>
      </c>
      <c r="X930" s="53">
        <v>15</v>
      </c>
      <c r="Y930" s="53">
        <v>12</v>
      </c>
      <c r="Z930" s="53">
        <v>18</v>
      </c>
      <c r="AA930" s="53">
        <v>30</v>
      </c>
      <c r="AB930" s="53">
        <v>15</v>
      </c>
      <c r="AC930" s="54">
        <v>0</v>
      </c>
      <c r="AD930" s="54">
        <v>0</v>
      </c>
      <c r="AE930" s="54">
        <v>0</v>
      </c>
      <c r="AF930" s="54">
        <v>0</v>
      </c>
      <c r="AG930" s="54">
        <v>0</v>
      </c>
      <c r="AH930" s="54">
        <v>0</v>
      </c>
      <c r="AI930" s="54">
        <v>10</v>
      </c>
      <c r="AJ930" s="54">
        <v>15</v>
      </c>
      <c r="AK930" s="1">
        <v>12</v>
      </c>
      <c r="AL930" s="1">
        <v>18</v>
      </c>
      <c r="AM930" s="1">
        <v>30</v>
      </c>
      <c r="AN930" s="1">
        <v>15</v>
      </c>
      <c r="AO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42" t="str">
        <f t="shared" si="28"/>
        <v/>
      </c>
      <c r="AX930" s="142" t="str">
        <f t="shared" si="29"/>
        <v/>
      </c>
    </row>
    <row r="931" spans="3:50">
      <c r="C931" s="1" t="s">
        <v>1204</v>
      </c>
      <c r="D931" s="1" t="s">
        <v>1211</v>
      </c>
      <c r="E931" s="1">
        <v>123</v>
      </c>
      <c r="F931" s="1">
        <v>1872.58</v>
      </c>
      <c r="G931" s="1">
        <v>1872.58</v>
      </c>
      <c r="H931" s="1">
        <v>4000</v>
      </c>
      <c r="I931" s="53">
        <v>7490</v>
      </c>
      <c r="J931" s="1">
        <v>100</v>
      </c>
      <c r="L931" s="53">
        <v>7490.32</v>
      </c>
      <c r="M931" s="53">
        <v>0</v>
      </c>
      <c r="N931" s="53">
        <v>0</v>
      </c>
      <c r="O931" s="53">
        <v>0</v>
      </c>
      <c r="P931" s="53">
        <v>0</v>
      </c>
      <c r="S931" s="53">
        <v>0</v>
      </c>
      <c r="T931" s="53">
        <v>0</v>
      </c>
      <c r="U931" s="53">
        <v>0</v>
      </c>
      <c r="V931" s="53">
        <v>0</v>
      </c>
      <c r="W931" s="53">
        <v>10</v>
      </c>
      <c r="X931" s="53">
        <v>15</v>
      </c>
      <c r="Y931" s="53">
        <v>12</v>
      </c>
      <c r="Z931" s="53">
        <v>18</v>
      </c>
      <c r="AA931" s="53">
        <v>30</v>
      </c>
      <c r="AB931" s="53">
        <v>15</v>
      </c>
      <c r="AC931" s="54">
        <v>0</v>
      </c>
      <c r="AD931" s="54">
        <v>0</v>
      </c>
      <c r="AE931" s="54">
        <v>0</v>
      </c>
      <c r="AF931" s="54">
        <v>0</v>
      </c>
      <c r="AG931" s="54">
        <v>0</v>
      </c>
      <c r="AH931" s="54">
        <v>0</v>
      </c>
      <c r="AI931" s="54">
        <v>10</v>
      </c>
      <c r="AJ931" s="54">
        <v>15</v>
      </c>
      <c r="AK931" s="1">
        <v>12</v>
      </c>
      <c r="AL931" s="1">
        <v>18</v>
      </c>
      <c r="AM931" s="1">
        <v>30</v>
      </c>
      <c r="AN931" s="1">
        <v>15</v>
      </c>
      <c r="AO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42" t="str">
        <f t="shared" si="28"/>
        <v/>
      </c>
      <c r="AX931" s="142" t="str">
        <f t="shared" si="29"/>
        <v/>
      </c>
    </row>
    <row r="932" spans="3:50">
      <c r="C932" s="1" t="s">
        <v>1204</v>
      </c>
      <c r="D932" s="1" t="s">
        <v>1212</v>
      </c>
      <c r="E932" s="1">
        <v>87</v>
      </c>
      <c r="F932" s="1">
        <v>1690.5</v>
      </c>
      <c r="G932" s="1">
        <v>1690.5</v>
      </c>
      <c r="H932" s="1">
        <v>4000</v>
      </c>
      <c r="I932" s="53">
        <v>6762</v>
      </c>
      <c r="J932" s="1">
        <v>100</v>
      </c>
      <c r="L932" s="53">
        <v>6762</v>
      </c>
      <c r="M932" s="53">
        <v>0</v>
      </c>
      <c r="N932" s="53">
        <v>0</v>
      </c>
      <c r="O932" s="53">
        <v>0</v>
      </c>
      <c r="P932" s="53">
        <v>0</v>
      </c>
      <c r="S932" s="53">
        <v>0</v>
      </c>
      <c r="T932" s="53">
        <v>0</v>
      </c>
      <c r="U932" s="53">
        <v>0</v>
      </c>
      <c r="V932" s="53">
        <v>0</v>
      </c>
      <c r="W932" s="53">
        <v>10</v>
      </c>
      <c r="X932" s="53">
        <v>15</v>
      </c>
      <c r="Y932" s="53">
        <v>12</v>
      </c>
      <c r="Z932" s="53">
        <v>18</v>
      </c>
      <c r="AA932" s="53">
        <v>30</v>
      </c>
      <c r="AB932" s="53">
        <v>15</v>
      </c>
      <c r="AC932" s="54">
        <v>0</v>
      </c>
      <c r="AD932" s="54">
        <v>0</v>
      </c>
      <c r="AE932" s="54">
        <v>0</v>
      </c>
      <c r="AF932" s="54">
        <v>0</v>
      </c>
      <c r="AG932" s="54">
        <v>0</v>
      </c>
      <c r="AH932" s="54">
        <v>0</v>
      </c>
      <c r="AI932" s="54">
        <v>10</v>
      </c>
      <c r="AJ932" s="54">
        <v>15</v>
      </c>
      <c r="AK932" s="1">
        <v>12</v>
      </c>
      <c r="AL932" s="1">
        <v>18</v>
      </c>
      <c r="AM932" s="1">
        <v>30</v>
      </c>
      <c r="AN932" s="1">
        <v>15</v>
      </c>
      <c r="AO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42" t="str">
        <f t="shared" si="28"/>
        <v/>
      </c>
      <c r="AX932" s="142" t="str">
        <f t="shared" si="29"/>
        <v/>
      </c>
    </row>
    <row r="933" spans="3:50">
      <c r="C933" s="1" t="s">
        <v>1204</v>
      </c>
      <c r="D933" s="1" t="s">
        <v>1213</v>
      </c>
      <c r="E933" s="1">
        <v>45</v>
      </c>
      <c r="F933" s="1">
        <v>799.96</v>
      </c>
      <c r="G933" s="1">
        <v>799.96</v>
      </c>
      <c r="H933" s="1">
        <v>4000</v>
      </c>
      <c r="I933" s="53">
        <v>3200</v>
      </c>
      <c r="J933" s="1">
        <v>100</v>
      </c>
      <c r="L933" s="53">
        <v>3199.84</v>
      </c>
      <c r="M933" s="53">
        <v>0</v>
      </c>
      <c r="N933" s="53">
        <v>0</v>
      </c>
      <c r="O933" s="53">
        <v>0</v>
      </c>
      <c r="P933" s="53">
        <v>0</v>
      </c>
      <c r="S933" s="53">
        <v>0</v>
      </c>
      <c r="T933" s="53">
        <v>0</v>
      </c>
      <c r="U933" s="53">
        <v>0</v>
      </c>
      <c r="V933" s="53">
        <v>0</v>
      </c>
      <c r="W933" s="53">
        <v>10</v>
      </c>
      <c r="X933" s="53">
        <v>15</v>
      </c>
      <c r="Y933" s="53">
        <v>12</v>
      </c>
      <c r="Z933" s="53">
        <v>18</v>
      </c>
      <c r="AA933" s="53">
        <v>30</v>
      </c>
      <c r="AB933" s="53">
        <v>15</v>
      </c>
      <c r="AC933" s="54">
        <v>0</v>
      </c>
      <c r="AD933" s="54">
        <v>0</v>
      </c>
      <c r="AE933" s="54">
        <v>0</v>
      </c>
      <c r="AF933" s="54">
        <v>0</v>
      </c>
      <c r="AG933" s="54">
        <v>0</v>
      </c>
      <c r="AH933" s="54">
        <v>0</v>
      </c>
      <c r="AI933" s="54">
        <v>10</v>
      </c>
      <c r="AJ933" s="54">
        <v>15</v>
      </c>
      <c r="AK933" s="1">
        <v>12</v>
      </c>
      <c r="AL933" s="1">
        <v>18</v>
      </c>
      <c r="AM933" s="1">
        <v>30</v>
      </c>
      <c r="AN933" s="1">
        <v>15</v>
      </c>
      <c r="AO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42" t="str">
        <f t="shared" si="28"/>
        <v/>
      </c>
      <c r="AX933" s="142" t="str">
        <f t="shared" si="29"/>
        <v/>
      </c>
    </row>
    <row r="934" spans="3:50">
      <c r="C934" s="1" t="s">
        <v>1204</v>
      </c>
      <c r="D934" s="1" t="s">
        <v>1214</v>
      </c>
      <c r="E934" s="1">
        <v>211</v>
      </c>
      <c r="F934" s="1">
        <v>2797.43</v>
      </c>
      <c r="G934" s="1">
        <v>2797.43</v>
      </c>
      <c r="H934" s="1">
        <v>4000</v>
      </c>
      <c r="I934" s="53">
        <v>11190</v>
      </c>
      <c r="J934" s="1">
        <v>100</v>
      </c>
      <c r="L934" s="53">
        <v>11189.72</v>
      </c>
      <c r="M934" s="53">
        <v>0</v>
      </c>
      <c r="N934" s="53">
        <v>0</v>
      </c>
      <c r="O934" s="53">
        <v>0</v>
      </c>
      <c r="P934" s="53">
        <v>0</v>
      </c>
      <c r="S934" s="53">
        <v>0</v>
      </c>
      <c r="T934" s="53">
        <v>0</v>
      </c>
      <c r="U934" s="53">
        <v>0</v>
      </c>
      <c r="V934" s="53">
        <v>0</v>
      </c>
      <c r="W934" s="53">
        <v>10</v>
      </c>
      <c r="X934" s="53">
        <v>15</v>
      </c>
      <c r="Y934" s="53">
        <v>12</v>
      </c>
      <c r="Z934" s="53">
        <v>18</v>
      </c>
      <c r="AA934" s="53">
        <v>30</v>
      </c>
      <c r="AB934" s="53">
        <v>15</v>
      </c>
      <c r="AC934" s="54">
        <v>0</v>
      </c>
      <c r="AD934" s="54">
        <v>0</v>
      </c>
      <c r="AE934" s="54">
        <v>0</v>
      </c>
      <c r="AF934" s="54">
        <v>0</v>
      </c>
      <c r="AG934" s="54">
        <v>0</v>
      </c>
      <c r="AH934" s="54">
        <v>0</v>
      </c>
      <c r="AI934" s="54">
        <v>10</v>
      </c>
      <c r="AJ934" s="54">
        <v>15</v>
      </c>
      <c r="AK934" s="1">
        <v>12</v>
      </c>
      <c r="AL934" s="1">
        <v>18</v>
      </c>
      <c r="AM934" s="1">
        <v>30</v>
      </c>
      <c r="AN934" s="1">
        <v>15</v>
      </c>
      <c r="AO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42" t="str">
        <f t="shared" si="28"/>
        <v/>
      </c>
      <c r="AX934" s="142" t="str">
        <f t="shared" si="29"/>
        <v/>
      </c>
    </row>
    <row r="935" spans="3:50">
      <c r="C935" s="1" t="s">
        <v>1204</v>
      </c>
      <c r="D935" s="1" t="s">
        <v>1215</v>
      </c>
      <c r="E935" s="1">
        <v>181</v>
      </c>
      <c r="F935" s="1">
        <v>2143.5</v>
      </c>
      <c r="G935" s="1">
        <v>2143.5</v>
      </c>
      <c r="H935" s="1">
        <v>4000</v>
      </c>
      <c r="I935" s="53">
        <v>8574</v>
      </c>
      <c r="J935" s="1">
        <v>100</v>
      </c>
      <c r="L935" s="53">
        <v>8574</v>
      </c>
      <c r="M935" s="53">
        <v>0</v>
      </c>
      <c r="N935" s="53">
        <v>0</v>
      </c>
      <c r="O935" s="53">
        <v>0</v>
      </c>
      <c r="P935" s="53">
        <v>0</v>
      </c>
      <c r="S935" s="53">
        <v>0</v>
      </c>
      <c r="T935" s="53">
        <v>0</v>
      </c>
      <c r="U935" s="53">
        <v>0</v>
      </c>
      <c r="V935" s="53">
        <v>0</v>
      </c>
      <c r="W935" s="53">
        <v>10</v>
      </c>
      <c r="X935" s="53">
        <v>15</v>
      </c>
      <c r="Y935" s="53">
        <v>12</v>
      </c>
      <c r="Z935" s="53">
        <v>18</v>
      </c>
      <c r="AA935" s="53">
        <v>30</v>
      </c>
      <c r="AB935" s="53">
        <v>15</v>
      </c>
      <c r="AC935" s="54">
        <v>0</v>
      </c>
      <c r="AD935" s="54">
        <v>0</v>
      </c>
      <c r="AE935" s="54">
        <v>0</v>
      </c>
      <c r="AF935" s="54">
        <v>0</v>
      </c>
      <c r="AG935" s="54">
        <v>0</v>
      </c>
      <c r="AH935" s="54">
        <v>0</v>
      </c>
      <c r="AI935" s="54">
        <v>10</v>
      </c>
      <c r="AJ935" s="54">
        <v>15</v>
      </c>
      <c r="AK935" s="1">
        <v>12</v>
      </c>
      <c r="AL935" s="1">
        <v>18</v>
      </c>
      <c r="AM935" s="1">
        <v>30</v>
      </c>
      <c r="AN935" s="1">
        <v>15</v>
      </c>
      <c r="AO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42" t="str">
        <f t="shared" si="28"/>
        <v/>
      </c>
      <c r="AX935" s="142" t="str">
        <f t="shared" si="29"/>
        <v/>
      </c>
    </row>
    <row r="936" spans="3:50">
      <c r="C936" s="1" t="s">
        <v>1204</v>
      </c>
      <c r="D936" s="1" t="s">
        <v>1216</v>
      </c>
      <c r="E936" s="1">
        <v>187</v>
      </c>
      <c r="F936" s="1">
        <v>3487.23</v>
      </c>
      <c r="G936" s="1">
        <v>3487.23</v>
      </c>
      <c r="H936" s="1">
        <v>4000</v>
      </c>
      <c r="I936" s="53">
        <v>13949</v>
      </c>
      <c r="J936" s="1">
        <v>100</v>
      </c>
      <c r="L936" s="53">
        <v>13948.92</v>
      </c>
      <c r="M936" s="53">
        <v>0</v>
      </c>
      <c r="N936" s="53">
        <v>0</v>
      </c>
      <c r="O936" s="53">
        <v>0</v>
      </c>
      <c r="P936" s="53">
        <v>0</v>
      </c>
      <c r="S936" s="53">
        <v>0</v>
      </c>
      <c r="T936" s="53">
        <v>0</v>
      </c>
      <c r="U936" s="53">
        <v>0</v>
      </c>
      <c r="V936" s="53">
        <v>0</v>
      </c>
      <c r="W936" s="53">
        <v>10</v>
      </c>
      <c r="X936" s="53">
        <v>15</v>
      </c>
      <c r="Y936" s="53">
        <v>12</v>
      </c>
      <c r="Z936" s="53">
        <v>18</v>
      </c>
      <c r="AA936" s="53">
        <v>30</v>
      </c>
      <c r="AB936" s="53">
        <v>15</v>
      </c>
      <c r="AC936" s="54">
        <v>0</v>
      </c>
      <c r="AD936" s="54">
        <v>0</v>
      </c>
      <c r="AE936" s="54">
        <v>0</v>
      </c>
      <c r="AF936" s="54">
        <v>0</v>
      </c>
      <c r="AG936" s="54">
        <v>0</v>
      </c>
      <c r="AH936" s="54">
        <v>0</v>
      </c>
      <c r="AI936" s="54">
        <v>10</v>
      </c>
      <c r="AJ936" s="54">
        <v>15</v>
      </c>
      <c r="AK936" s="1">
        <v>12</v>
      </c>
      <c r="AL936" s="1">
        <v>18</v>
      </c>
      <c r="AM936" s="1">
        <v>30</v>
      </c>
      <c r="AN936" s="1">
        <v>15</v>
      </c>
      <c r="AO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42" t="str">
        <f t="shared" si="28"/>
        <v/>
      </c>
      <c r="AX936" s="142" t="str">
        <f t="shared" si="29"/>
        <v/>
      </c>
    </row>
    <row r="937" spans="3:50">
      <c r="C937" s="1" t="s">
        <v>1204</v>
      </c>
      <c r="D937" s="1" t="s">
        <v>1217</v>
      </c>
      <c r="E937" s="1">
        <v>298</v>
      </c>
      <c r="F937" s="1">
        <v>5558.22</v>
      </c>
      <c r="G937" s="1">
        <v>5558.22</v>
      </c>
      <c r="H937" s="1">
        <v>4000</v>
      </c>
      <c r="I937" s="53">
        <v>22233</v>
      </c>
      <c r="J937" s="1">
        <v>100</v>
      </c>
      <c r="L937" s="53">
        <v>22232.880000000001</v>
      </c>
      <c r="M937" s="53">
        <v>0</v>
      </c>
      <c r="N937" s="53">
        <v>0</v>
      </c>
      <c r="O937" s="53">
        <v>0</v>
      </c>
      <c r="P937" s="53">
        <v>0</v>
      </c>
      <c r="S937" s="53">
        <v>0</v>
      </c>
      <c r="T937" s="53">
        <v>0</v>
      </c>
      <c r="U937" s="53">
        <v>0</v>
      </c>
      <c r="V937" s="53">
        <v>0</v>
      </c>
      <c r="W937" s="53">
        <v>10</v>
      </c>
      <c r="X937" s="53">
        <v>15</v>
      </c>
      <c r="Y937" s="53">
        <v>12</v>
      </c>
      <c r="Z937" s="53">
        <v>18</v>
      </c>
      <c r="AA937" s="53">
        <v>30</v>
      </c>
      <c r="AB937" s="53">
        <v>15</v>
      </c>
      <c r="AC937" s="54">
        <v>0</v>
      </c>
      <c r="AD937" s="54">
        <v>0</v>
      </c>
      <c r="AE937" s="54">
        <v>0</v>
      </c>
      <c r="AF937" s="54">
        <v>0</v>
      </c>
      <c r="AG937" s="54">
        <v>0</v>
      </c>
      <c r="AH937" s="54">
        <v>0</v>
      </c>
      <c r="AI937" s="54">
        <v>10</v>
      </c>
      <c r="AJ937" s="54">
        <v>15</v>
      </c>
      <c r="AK937" s="1">
        <v>12</v>
      </c>
      <c r="AL937" s="1">
        <v>18</v>
      </c>
      <c r="AM937" s="1">
        <v>30</v>
      </c>
      <c r="AN937" s="1">
        <v>15</v>
      </c>
      <c r="AO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42" t="str">
        <f t="shared" si="28"/>
        <v/>
      </c>
      <c r="AX937" s="142" t="str">
        <f t="shared" si="29"/>
        <v/>
      </c>
    </row>
    <row r="938" spans="3:50">
      <c r="C938" s="1" t="s">
        <v>1204</v>
      </c>
      <c r="D938" s="1" t="s">
        <v>1218</v>
      </c>
      <c r="E938" s="1">
        <v>80</v>
      </c>
      <c r="F938" s="1">
        <v>2391.0700000000002</v>
      </c>
      <c r="G938" s="1">
        <v>2391.0700000000002</v>
      </c>
      <c r="H938" s="1">
        <v>4000</v>
      </c>
      <c r="I938" s="53">
        <v>9564</v>
      </c>
      <c r="J938" s="1">
        <v>100</v>
      </c>
      <c r="L938" s="53">
        <v>9564.2800000000007</v>
      </c>
      <c r="M938" s="53">
        <v>0</v>
      </c>
      <c r="N938" s="53">
        <v>0</v>
      </c>
      <c r="O938" s="53">
        <v>0</v>
      </c>
      <c r="P938" s="53">
        <v>0</v>
      </c>
      <c r="S938" s="53">
        <v>0</v>
      </c>
      <c r="T938" s="53">
        <v>0</v>
      </c>
      <c r="U938" s="53">
        <v>0</v>
      </c>
      <c r="V938" s="53">
        <v>0</v>
      </c>
      <c r="W938" s="53">
        <v>10</v>
      </c>
      <c r="X938" s="53">
        <v>15</v>
      </c>
      <c r="Y938" s="53">
        <v>12</v>
      </c>
      <c r="Z938" s="53">
        <v>18</v>
      </c>
      <c r="AA938" s="53">
        <v>30</v>
      </c>
      <c r="AB938" s="53">
        <v>15</v>
      </c>
      <c r="AC938" s="54">
        <v>0</v>
      </c>
      <c r="AD938" s="54">
        <v>0</v>
      </c>
      <c r="AE938" s="54">
        <v>0</v>
      </c>
      <c r="AF938" s="54">
        <v>0</v>
      </c>
      <c r="AG938" s="54">
        <v>0</v>
      </c>
      <c r="AH938" s="54">
        <v>0</v>
      </c>
      <c r="AI938" s="54">
        <v>10</v>
      </c>
      <c r="AJ938" s="54">
        <v>15</v>
      </c>
      <c r="AK938" s="1">
        <v>12</v>
      </c>
      <c r="AL938" s="1">
        <v>18</v>
      </c>
      <c r="AM938" s="1">
        <v>30</v>
      </c>
      <c r="AN938" s="1">
        <v>15</v>
      </c>
      <c r="AO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42" t="str">
        <f t="shared" si="28"/>
        <v/>
      </c>
      <c r="AX938" s="142" t="str">
        <f t="shared" si="29"/>
        <v/>
      </c>
    </row>
    <row r="939" spans="3:50">
      <c r="C939" s="1" t="s">
        <v>1204</v>
      </c>
      <c r="D939" s="1" t="s">
        <v>1153</v>
      </c>
      <c r="E939" s="1">
        <v>40</v>
      </c>
      <c r="F939" s="1">
        <v>311.22000000000003</v>
      </c>
      <c r="G939" s="1">
        <v>311.22000000000003</v>
      </c>
      <c r="H939" s="1">
        <v>4000</v>
      </c>
      <c r="I939" s="53">
        <v>1245</v>
      </c>
      <c r="J939" s="1">
        <v>100</v>
      </c>
      <c r="L939" s="53">
        <v>1244.8800000000001</v>
      </c>
      <c r="M939" s="53">
        <v>0</v>
      </c>
      <c r="N939" s="53">
        <v>0</v>
      </c>
      <c r="O939" s="53">
        <v>0</v>
      </c>
      <c r="P939" s="53">
        <v>0</v>
      </c>
      <c r="S939" s="53">
        <v>0</v>
      </c>
      <c r="T939" s="53">
        <v>0</v>
      </c>
      <c r="U939" s="53">
        <v>0</v>
      </c>
      <c r="V939" s="53">
        <v>0</v>
      </c>
      <c r="W939" s="53">
        <v>10</v>
      </c>
      <c r="X939" s="53">
        <v>15</v>
      </c>
      <c r="Y939" s="53">
        <v>12</v>
      </c>
      <c r="Z939" s="53">
        <v>18</v>
      </c>
      <c r="AA939" s="53">
        <v>30</v>
      </c>
      <c r="AB939" s="53">
        <v>15</v>
      </c>
      <c r="AC939" s="54">
        <v>0</v>
      </c>
      <c r="AD939" s="54">
        <v>0</v>
      </c>
      <c r="AE939" s="54">
        <v>0</v>
      </c>
      <c r="AF939" s="54">
        <v>0</v>
      </c>
      <c r="AG939" s="54">
        <v>0</v>
      </c>
      <c r="AH939" s="54">
        <v>0</v>
      </c>
      <c r="AI939" s="54">
        <v>10</v>
      </c>
      <c r="AJ939" s="54">
        <v>15</v>
      </c>
      <c r="AK939" s="1">
        <v>12</v>
      </c>
      <c r="AL939" s="1">
        <v>18</v>
      </c>
      <c r="AM939" s="1">
        <v>30</v>
      </c>
      <c r="AN939" s="1">
        <v>15</v>
      </c>
      <c r="AO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42" t="str">
        <f t="shared" si="28"/>
        <v/>
      </c>
      <c r="AX939" s="142" t="str">
        <f t="shared" si="29"/>
        <v/>
      </c>
    </row>
    <row r="940" spans="3:50">
      <c r="C940" s="1" t="s">
        <v>1204</v>
      </c>
      <c r="D940" s="1" t="s">
        <v>1219</v>
      </c>
      <c r="E940" s="1">
        <v>6</v>
      </c>
      <c r="F940" s="1">
        <v>80.25</v>
      </c>
      <c r="G940" s="1">
        <v>80.25</v>
      </c>
      <c r="H940" s="1">
        <v>4000</v>
      </c>
      <c r="I940" s="53">
        <v>321</v>
      </c>
      <c r="J940" s="1">
        <v>100</v>
      </c>
      <c r="L940" s="53">
        <v>321</v>
      </c>
      <c r="M940" s="53">
        <v>0</v>
      </c>
      <c r="N940" s="53">
        <v>0</v>
      </c>
      <c r="O940" s="53">
        <v>0</v>
      </c>
      <c r="P940" s="53">
        <v>0</v>
      </c>
      <c r="S940" s="53">
        <v>0</v>
      </c>
      <c r="T940" s="53">
        <v>0</v>
      </c>
      <c r="U940" s="53">
        <v>0</v>
      </c>
      <c r="V940" s="53">
        <v>0</v>
      </c>
      <c r="W940" s="53">
        <v>10</v>
      </c>
      <c r="X940" s="53">
        <v>15</v>
      </c>
      <c r="Y940" s="53">
        <v>12</v>
      </c>
      <c r="Z940" s="53">
        <v>18</v>
      </c>
      <c r="AA940" s="53">
        <v>30</v>
      </c>
      <c r="AB940" s="53">
        <v>15</v>
      </c>
      <c r="AC940" s="54">
        <v>0</v>
      </c>
      <c r="AD940" s="54">
        <v>0</v>
      </c>
      <c r="AE940" s="54">
        <v>0</v>
      </c>
      <c r="AF940" s="54">
        <v>0</v>
      </c>
      <c r="AG940" s="54">
        <v>0</v>
      </c>
      <c r="AH940" s="54">
        <v>0</v>
      </c>
      <c r="AI940" s="54">
        <v>10</v>
      </c>
      <c r="AJ940" s="54">
        <v>15</v>
      </c>
      <c r="AK940" s="1">
        <v>12</v>
      </c>
      <c r="AL940" s="1">
        <v>18</v>
      </c>
      <c r="AM940" s="1">
        <v>30</v>
      </c>
      <c r="AN940" s="1">
        <v>15</v>
      </c>
      <c r="AO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42" t="str">
        <f t="shared" si="28"/>
        <v/>
      </c>
      <c r="AX940" s="142" t="str">
        <f t="shared" si="29"/>
        <v/>
      </c>
    </row>
    <row r="941" spans="3:50">
      <c r="C941" s="1" t="s">
        <v>1220</v>
      </c>
      <c r="E941" s="1">
        <v>1318</v>
      </c>
      <c r="F941" s="1">
        <v>27136</v>
      </c>
      <c r="G941" s="1">
        <v>27136</v>
      </c>
      <c r="H941" s="1">
        <v>4000</v>
      </c>
      <c r="I941" s="53">
        <v>108544</v>
      </c>
      <c r="J941" s="1">
        <v>100</v>
      </c>
      <c r="K941" s="1">
        <v>0</v>
      </c>
      <c r="L941" s="53">
        <v>108544</v>
      </c>
      <c r="M941" s="53">
        <v>0</v>
      </c>
      <c r="N941" s="53">
        <v>0</v>
      </c>
      <c r="O941" s="53">
        <v>0</v>
      </c>
      <c r="P941" s="53">
        <v>0</v>
      </c>
      <c r="Q941" s="53" t="s">
        <v>1032</v>
      </c>
      <c r="R941" s="53" t="s">
        <v>1032</v>
      </c>
      <c r="S941" s="53">
        <v>0</v>
      </c>
      <c r="T941" s="53">
        <v>0</v>
      </c>
      <c r="U941" s="53">
        <v>0</v>
      </c>
      <c r="V941" s="53">
        <v>0</v>
      </c>
      <c r="W941" s="53">
        <v>0</v>
      </c>
      <c r="X941" s="53">
        <v>0</v>
      </c>
      <c r="Y941" s="53">
        <v>30</v>
      </c>
      <c r="Z941" s="53">
        <v>30</v>
      </c>
      <c r="AA941" s="53">
        <v>30</v>
      </c>
      <c r="AB941" s="53">
        <v>10</v>
      </c>
      <c r="AC941" s="54">
        <v>0</v>
      </c>
      <c r="AD941" s="54">
        <v>0</v>
      </c>
      <c r="AE941" s="54">
        <v>0</v>
      </c>
      <c r="AF941" s="54">
        <v>0</v>
      </c>
      <c r="AG941" s="54">
        <v>0</v>
      </c>
      <c r="AH941" s="54">
        <v>0</v>
      </c>
      <c r="AI941" s="54">
        <v>0</v>
      </c>
      <c r="AJ941" s="54">
        <v>0</v>
      </c>
      <c r="AK941" s="1">
        <v>30</v>
      </c>
      <c r="AL941" s="1">
        <v>30</v>
      </c>
      <c r="AM941" s="1">
        <v>30</v>
      </c>
      <c r="AN941" s="1">
        <v>10</v>
      </c>
      <c r="AO941" s="1">
        <v>0</v>
      </c>
      <c r="AP941" s="1" t="s">
        <v>1032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42" t="str">
        <f t="shared" si="28"/>
        <v/>
      </c>
      <c r="AX941" s="142" t="str">
        <f t="shared" si="29"/>
        <v/>
      </c>
    </row>
    <row r="942" spans="3:50">
      <c r="C942" s="1" t="s">
        <v>1221</v>
      </c>
      <c r="D942" s="1" t="s">
        <v>1222</v>
      </c>
      <c r="E942" s="1">
        <v>69</v>
      </c>
      <c r="F942" s="1">
        <v>1377</v>
      </c>
      <c r="G942" s="1">
        <v>1377</v>
      </c>
      <c r="H942" s="1">
        <v>4000</v>
      </c>
      <c r="I942" s="53">
        <v>5508</v>
      </c>
      <c r="J942" s="1">
        <v>100</v>
      </c>
      <c r="L942" s="53">
        <v>5508</v>
      </c>
      <c r="M942" s="53">
        <v>0</v>
      </c>
      <c r="N942" s="53">
        <v>0</v>
      </c>
      <c r="O942" s="53">
        <v>0</v>
      </c>
      <c r="P942" s="53">
        <v>0</v>
      </c>
      <c r="S942" s="53">
        <v>0</v>
      </c>
      <c r="T942" s="53">
        <v>0</v>
      </c>
      <c r="U942" s="53">
        <v>0</v>
      </c>
      <c r="V942" s="53">
        <v>0</v>
      </c>
      <c r="W942" s="53">
        <v>0</v>
      </c>
      <c r="X942" s="53">
        <v>0</v>
      </c>
      <c r="Y942" s="53">
        <v>30</v>
      </c>
      <c r="Z942" s="53">
        <v>30</v>
      </c>
      <c r="AA942" s="53">
        <v>30</v>
      </c>
      <c r="AB942" s="53">
        <v>10</v>
      </c>
      <c r="AC942" s="54">
        <v>0</v>
      </c>
      <c r="AD942" s="54">
        <v>0</v>
      </c>
      <c r="AE942" s="54">
        <v>0</v>
      </c>
      <c r="AF942" s="54">
        <v>0</v>
      </c>
      <c r="AG942" s="54">
        <v>0</v>
      </c>
      <c r="AH942" s="54">
        <v>0</v>
      </c>
      <c r="AI942" s="54">
        <v>0</v>
      </c>
      <c r="AJ942" s="54">
        <v>0</v>
      </c>
      <c r="AK942" s="1">
        <v>30</v>
      </c>
      <c r="AL942" s="1">
        <v>30</v>
      </c>
      <c r="AM942" s="1">
        <v>30</v>
      </c>
      <c r="AN942" s="1">
        <v>10</v>
      </c>
      <c r="AO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42" t="str">
        <f t="shared" si="28"/>
        <v/>
      </c>
      <c r="AX942" s="142" t="str">
        <f t="shared" si="29"/>
        <v/>
      </c>
    </row>
    <row r="943" spans="3:50">
      <c r="C943" s="1" t="s">
        <v>1221</v>
      </c>
      <c r="D943" s="1" t="s">
        <v>1223</v>
      </c>
      <c r="E943" s="1">
        <v>44</v>
      </c>
      <c r="F943" s="1">
        <v>851</v>
      </c>
      <c r="G943" s="1">
        <v>851</v>
      </c>
      <c r="H943" s="1">
        <v>4000</v>
      </c>
      <c r="I943" s="53">
        <v>3404</v>
      </c>
      <c r="J943" s="1">
        <v>100</v>
      </c>
      <c r="L943" s="53">
        <v>3404</v>
      </c>
      <c r="M943" s="53">
        <v>0</v>
      </c>
      <c r="N943" s="53">
        <v>0</v>
      </c>
      <c r="O943" s="53">
        <v>0</v>
      </c>
      <c r="P943" s="53">
        <v>0</v>
      </c>
      <c r="S943" s="53">
        <v>0</v>
      </c>
      <c r="T943" s="53">
        <v>0</v>
      </c>
      <c r="U943" s="53">
        <v>0</v>
      </c>
      <c r="V943" s="53">
        <v>0</v>
      </c>
      <c r="W943" s="53">
        <v>0</v>
      </c>
      <c r="X943" s="53">
        <v>0</v>
      </c>
      <c r="Y943" s="53">
        <v>30</v>
      </c>
      <c r="Z943" s="53">
        <v>30</v>
      </c>
      <c r="AA943" s="53">
        <v>30</v>
      </c>
      <c r="AB943" s="53">
        <v>10</v>
      </c>
      <c r="AC943" s="54">
        <v>0</v>
      </c>
      <c r="AD943" s="54">
        <v>0</v>
      </c>
      <c r="AE943" s="54">
        <v>0</v>
      </c>
      <c r="AF943" s="54">
        <v>0</v>
      </c>
      <c r="AG943" s="54">
        <v>0</v>
      </c>
      <c r="AH943" s="54">
        <v>0</v>
      </c>
      <c r="AI943" s="54">
        <v>0</v>
      </c>
      <c r="AJ943" s="54">
        <v>0</v>
      </c>
      <c r="AK943" s="1">
        <v>30</v>
      </c>
      <c r="AL943" s="1">
        <v>30</v>
      </c>
      <c r="AM943" s="1">
        <v>30</v>
      </c>
      <c r="AN943" s="1">
        <v>10</v>
      </c>
      <c r="AO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42" t="str">
        <f t="shared" si="28"/>
        <v/>
      </c>
      <c r="AX943" s="142" t="str">
        <f t="shared" si="29"/>
        <v/>
      </c>
    </row>
    <row r="944" spans="3:50">
      <c r="C944" s="1" t="s">
        <v>1221</v>
      </c>
      <c r="D944" s="1" t="s">
        <v>1224</v>
      </c>
      <c r="E944" s="1">
        <v>277</v>
      </c>
      <c r="F944" s="1">
        <v>7099</v>
      </c>
      <c r="G944" s="1">
        <v>7099</v>
      </c>
      <c r="H944" s="1">
        <v>4000</v>
      </c>
      <c r="I944" s="53">
        <v>28396</v>
      </c>
      <c r="J944" s="1">
        <v>100</v>
      </c>
      <c r="L944" s="53">
        <v>28396</v>
      </c>
      <c r="M944" s="53">
        <v>0</v>
      </c>
      <c r="N944" s="53">
        <v>0</v>
      </c>
      <c r="O944" s="53">
        <v>0</v>
      </c>
      <c r="P944" s="53">
        <v>0</v>
      </c>
      <c r="S944" s="53">
        <v>0</v>
      </c>
      <c r="T944" s="53">
        <v>0</v>
      </c>
      <c r="U944" s="53">
        <v>0</v>
      </c>
      <c r="V944" s="53">
        <v>0</v>
      </c>
      <c r="W944" s="53">
        <v>0</v>
      </c>
      <c r="X944" s="53">
        <v>0</v>
      </c>
      <c r="Y944" s="53">
        <v>30</v>
      </c>
      <c r="Z944" s="53">
        <v>30</v>
      </c>
      <c r="AA944" s="53">
        <v>30</v>
      </c>
      <c r="AB944" s="53">
        <v>10</v>
      </c>
      <c r="AC944" s="54">
        <v>0</v>
      </c>
      <c r="AD944" s="54">
        <v>0</v>
      </c>
      <c r="AE944" s="54">
        <v>0</v>
      </c>
      <c r="AF944" s="54">
        <v>0</v>
      </c>
      <c r="AG944" s="54">
        <v>0</v>
      </c>
      <c r="AH944" s="54">
        <v>0</v>
      </c>
      <c r="AI944" s="54">
        <v>0</v>
      </c>
      <c r="AJ944" s="54">
        <v>0</v>
      </c>
      <c r="AK944" s="1">
        <v>30</v>
      </c>
      <c r="AL944" s="1">
        <v>30</v>
      </c>
      <c r="AM944" s="1">
        <v>30</v>
      </c>
      <c r="AN944" s="1">
        <v>10</v>
      </c>
      <c r="AO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42" t="str">
        <f t="shared" si="28"/>
        <v/>
      </c>
      <c r="AX944" s="142" t="str">
        <f t="shared" si="29"/>
        <v/>
      </c>
    </row>
    <row r="945" spans="3:50">
      <c r="C945" s="1" t="s">
        <v>1221</v>
      </c>
      <c r="D945" s="1" t="s">
        <v>1225</v>
      </c>
      <c r="E945" s="1">
        <v>39</v>
      </c>
      <c r="F945" s="1">
        <v>713</v>
      </c>
      <c r="G945" s="1">
        <v>713</v>
      </c>
      <c r="H945" s="1">
        <v>4000</v>
      </c>
      <c r="I945" s="53">
        <v>2852</v>
      </c>
      <c r="J945" s="1">
        <v>100</v>
      </c>
      <c r="L945" s="53">
        <v>2852</v>
      </c>
      <c r="M945" s="53">
        <v>0</v>
      </c>
      <c r="N945" s="53">
        <v>0</v>
      </c>
      <c r="O945" s="53">
        <v>0</v>
      </c>
      <c r="P945" s="53">
        <v>0</v>
      </c>
      <c r="S945" s="53">
        <v>0</v>
      </c>
      <c r="T945" s="53">
        <v>0</v>
      </c>
      <c r="U945" s="53">
        <v>0</v>
      </c>
      <c r="V945" s="53">
        <v>0</v>
      </c>
      <c r="W945" s="53">
        <v>0</v>
      </c>
      <c r="X945" s="53">
        <v>0</v>
      </c>
      <c r="Y945" s="53">
        <v>30</v>
      </c>
      <c r="Z945" s="53">
        <v>30</v>
      </c>
      <c r="AA945" s="53">
        <v>30</v>
      </c>
      <c r="AB945" s="53">
        <v>10</v>
      </c>
      <c r="AC945" s="54">
        <v>0</v>
      </c>
      <c r="AD945" s="54">
        <v>0</v>
      </c>
      <c r="AE945" s="54">
        <v>0</v>
      </c>
      <c r="AF945" s="54">
        <v>0</v>
      </c>
      <c r="AG945" s="54">
        <v>0</v>
      </c>
      <c r="AH945" s="54">
        <v>0</v>
      </c>
      <c r="AI945" s="54">
        <v>0</v>
      </c>
      <c r="AJ945" s="54">
        <v>0</v>
      </c>
      <c r="AK945" s="1">
        <v>30</v>
      </c>
      <c r="AL945" s="1">
        <v>30</v>
      </c>
      <c r="AM945" s="1">
        <v>30</v>
      </c>
      <c r="AN945" s="1">
        <v>10</v>
      </c>
      <c r="AO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42" t="str">
        <f t="shared" si="28"/>
        <v/>
      </c>
      <c r="AX945" s="142" t="str">
        <f t="shared" si="29"/>
        <v/>
      </c>
    </row>
    <row r="946" spans="3:50">
      <c r="C946" s="1" t="s">
        <v>1221</v>
      </c>
      <c r="D946" s="1" t="s">
        <v>1221</v>
      </c>
      <c r="E946" s="1">
        <v>26</v>
      </c>
      <c r="F946" s="1">
        <v>518</v>
      </c>
      <c r="G946" s="1">
        <v>518</v>
      </c>
      <c r="H946" s="1">
        <v>4000</v>
      </c>
      <c r="I946" s="53">
        <v>2072</v>
      </c>
      <c r="J946" s="1">
        <v>100</v>
      </c>
      <c r="L946" s="53">
        <v>2072</v>
      </c>
      <c r="M946" s="53">
        <v>0</v>
      </c>
      <c r="N946" s="53">
        <v>0</v>
      </c>
      <c r="O946" s="53">
        <v>0</v>
      </c>
      <c r="P946" s="53">
        <v>0</v>
      </c>
      <c r="S946" s="53">
        <v>0</v>
      </c>
      <c r="T946" s="53">
        <v>0</v>
      </c>
      <c r="U946" s="53">
        <v>0</v>
      </c>
      <c r="V946" s="53">
        <v>0</v>
      </c>
      <c r="W946" s="53">
        <v>0</v>
      </c>
      <c r="X946" s="53">
        <v>0</v>
      </c>
      <c r="Y946" s="53">
        <v>30</v>
      </c>
      <c r="Z946" s="53">
        <v>30</v>
      </c>
      <c r="AA946" s="53">
        <v>30</v>
      </c>
      <c r="AB946" s="53">
        <v>10</v>
      </c>
      <c r="AC946" s="54">
        <v>0</v>
      </c>
      <c r="AD946" s="54">
        <v>0</v>
      </c>
      <c r="AE946" s="54">
        <v>0</v>
      </c>
      <c r="AF946" s="54">
        <v>0</v>
      </c>
      <c r="AG946" s="54">
        <v>0</v>
      </c>
      <c r="AH946" s="54">
        <v>0</v>
      </c>
      <c r="AI946" s="54">
        <v>0</v>
      </c>
      <c r="AJ946" s="54">
        <v>0</v>
      </c>
      <c r="AK946" s="1">
        <v>30</v>
      </c>
      <c r="AL946" s="1">
        <v>30</v>
      </c>
      <c r="AM946" s="1">
        <v>30</v>
      </c>
      <c r="AN946" s="1">
        <v>10</v>
      </c>
      <c r="AO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42" t="str">
        <f t="shared" si="28"/>
        <v/>
      </c>
      <c r="AX946" s="142" t="str">
        <f t="shared" si="29"/>
        <v/>
      </c>
    </row>
    <row r="947" spans="3:50">
      <c r="C947" s="1" t="s">
        <v>1221</v>
      </c>
      <c r="D947" s="1" t="s">
        <v>1226</v>
      </c>
      <c r="E947" s="1">
        <v>44</v>
      </c>
      <c r="F947" s="1">
        <v>900</v>
      </c>
      <c r="G947" s="1">
        <v>900</v>
      </c>
      <c r="H947" s="1">
        <v>4000</v>
      </c>
      <c r="I947" s="53">
        <v>3600</v>
      </c>
      <c r="J947" s="1">
        <v>100</v>
      </c>
      <c r="L947" s="53">
        <v>3600</v>
      </c>
      <c r="M947" s="53">
        <v>0</v>
      </c>
      <c r="N947" s="53">
        <v>0</v>
      </c>
      <c r="O947" s="53">
        <v>0</v>
      </c>
      <c r="P947" s="53">
        <v>0</v>
      </c>
      <c r="S947" s="53">
        <v>0</v>
      </c>
      <c r="T947" s="53">
        <v>0</v>
      </c>
      <c r="U947" s="53">
        <v>0</v>
      </c>
      <c r="V947" s="53">
        <v>0</v>
      </c>
      <c r="W947" s="53">
        <v>0</v>
      </c>
      <c r="X947" s="53">
        <v>0</v>
      </c>
      <c r="Y947" s="53">
        <v>30</v>
      </c>
      <c r="Z947" s="53">
        <v>30</v>
      </c>
      <c r="AA947" s="53">
        <v>30</v>
      </c>
      <c r="AB947" s="53">
        <v>10</v>
      </c>
      <c r="AC947" s="54">
        <v>0</v>
      </c>
      <c r="AD947" s="54">
        <v>0</v>
      </c>
      <c r="AE947" s="54">
        <v>0</v>
      </c>
      <c r="AF947" s="54">
        <v>0</v>
      </c>
      <c r="AG947" s="54">
        <v>0</v>
      </c>
      <c r="AH947" s="54">
        <v>0</v>
      </c>
      <c r="AI947" s="54">
        <v>0</v>
      </c>
      <c r="AJ947" s="54">
        <v>0</v>
      </c>
      <c r="AK947" s="1">
        <v>30</v>
      </c>
      <c r="AL947" s="1">
        <v>30</v>
      </c>
      <c r="AM947" s="1">
        <v>30</v>
      </c>
      <c r="AN947" s="1">
        <v>10</v>
      </c>
      <c r="AO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42" t="str">
        <f t="shared" si="28"/>
        <v/>
      </c>
      <c r="AX947" s="142" t="str">
        <f t="shared" si="29"/>
        <v/>
      </c>
    </row>
    <row r="948" spans="3:50">
      <c r="C948" s="1" t="s">
        <v>1221</v>
      </c>
      <c r="D948" s="1" t="s">
        <v>1227</v>
      </c>
      <c r="E948" s="1">
        <v>16</v>
      </c>
      <c r="F948" s="1">
        <v>333</v>
      </c>
      <c r="G948" s="1">
        <v>333</v>
      </c>
      <c r="H948" s="1">
        <v>4000</v>
      </c>
      <c r="I948" s="53">
        <v>1332</v>
      </c>
      <c r="J948" s="1">
        <v>100</v>
      </c>
      <c r="L948" s="53">
        <v>1332</v>
      </c>
      <c r="M948" s="53">
        <v>0</v>
      </c>
      <c r="N948" s="53">
        <v>0</v>
      </c>
      <c r="O948" s="53">
        <v>0</v>
      </c>
      <c r="P948" s="53">
        <v>0</v>
      </c>
      <c r="S948" s="53">
        <v>0</v>
      </c>
      <c r="T948" s="53">
        <v>0</v>
      </c>
      <c r="U948" s="53">
        <v>0</v>
      </c>
      <c r="V948" s="53">
        <v>0</v>
      </c>
      <c r="W948" s="53">
        <v>0</v>
      </c>
      <c r="X948" s="53">
        <v>0</v>
      </c>
      <c r="Y948" s="53">
        <v>30</v>
      </c>
      <c r="Z948" s="53">
        <v>30</v>
      </c>
      <c r="AA948" s="53">
        <v>30</v>
      </c>
      <c r="AB948" s="53">
        <v>10</v>
      </c>
      <c r="AC948" s="54">
        <v>0</v>
      </c>
      <c r="AD948" s="54">
        <v>0</v>
      </c>
      <c r="AE948" s="54">
        <v>0</v>
      </c>
      <c r="AF948" s="54">
        <v>0</v>
      </c>
      <c r="AG948" s="54">
        <v>0</v>
      </c>
      <c r="AH948" s="54">
        <v>0</v>
      </c>
      <c r="AI948" s="54">
        <v>0</v>
      </c>
      <c r="AJ948" s="54">
        <v>0</v>
      </c>
      <c r="AK948" s="1">
        <v>30</v>
      </c>
      <c r="AL948" s="1">
        <v>30</v>
      </c>
      <c r="AM948" s="1">
        <v>30</v>
      </c>
      <c r="AN948" s="1">
        <v>10</v>
      </c>
      <c r="AO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42" t="str">
        <f t="shared" si="28"/>
        <v/>
      </c>
      <c r="AX948" s="142" t="str">
        <f t="shared" si="29"/>
        <v/>
      </c>
    </row>
    <row r="949" spans="3:50">
      <c r="C949" s="1" t="s">
        <v>1221</v>
      </c>
      <c r="D949" s="1" t="s">
        <v>1228</v>
      </c>
      <c r="E949" s="1">
        <v>172</v>
      </c>
      <c r="F949" s="1">
        <v>3140</v>
      </c>
      <c r="G949" s="1">
        <v>3140</v>
      </c>
      <c r="H949" s="1">
        <v>4000</v>
      </c>
      <c r="I949" s="53">
        <v>12560</v>
      </c>
      <c r="J949" s="1">
        <v>100</v>
      </c>
      <c r="L949" s="53">
        <v>12560</v>
      </c>
      <c r="M949" s="53">
        <v>0</v>
      </c>
      <c r="N949" s="53">
        <v>0</v>
      </c>
      <c r="O949" s="53">
        <v>0</v>
      </c>
      <c r="P949" s="53">
        <v>0</v>
      </c>
      <c r="S949" s="53">
        <v>0</v>
      </c>
      <c r="T949" s="53">
        <v>0</v>
      </c>
      <c r="U949" s="53">
        <v>0</v>
      </c>
      <c r="V949" s="53">
        <v>0</v>
      </c>
      <c r="W949" s="53">
        <v>0</v>
      </c>
      <c r="X949" s="53">
        <v>0</v>
      </c>
      <c r="Y949" s="53">
        <v>30</v>
      </c>
      <c r="Z949" s="53">
        <v>30</v>
      </c>
      <c r="AA949" s="53">
        <v>30</v>
      </c>
      <c r="AB949" s="53">
        <v>10</v>
      </c>
      <c r="AC949" s="54">
        <v>0</v>
      </c>
      <c r="AD949" s="54">
        <v>0</v>
      </c>
      <c r="AE949" s="54">
        <v>0</v>
      </c>
      <c r="AF949" s="54">
        <v>0</v>
      </c>
      <c r="AG949" s="54">
        <v>0</v>
      </c>
      <c r="AH949" s="54">
        <v>0</v>
      </c>
      <c r="AI949" s="54">
        <v>0</v>
      </c>
      <c r="AJ949" s="54">
        <v>0</v>
      </c>
      <c r="AK949" s="1">
        <v>30</v>
      </c>
      <c r="AL949" s="1">
        <v>30</v>
      </c>
      <c r="AM949" s="1">
        <v>30</v>
      </c>
      <c r="AN949" s="1">
        <v>10</v>
      </c>
      <c r="AO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42" t="str">
        <f t="shared" si="28"/>
        <v/>
      </c>
      <c r="AX949" s="142" t="str">
        <f t="shared" si="29"/>
        <v/>
      </c>
    </row>
    <row r="950" spans="3:50">
      <c r="C950" s="1" t="s">
        <v>1221</v>
      </c>
      <c r="D950" s="1" t="s">
        <v>1229</v>
      </c>
      <c r="E950" s="1">
        <v>334</v>
      </c>
      <c r="F950" s="1">
        <v>6206</v>
      </c>
      <c r="G950" s="1">
        <v>6206</v>
      </c>
      <c r="H950" s="1">
        <v>4000</v>
      </c>
      <c r="I950" s="53">
        <v>24824</v>
      </c>
      <c r="J950" s="1">
        <v>100</v>
      </c>
      <c r="L950" s="53">
        <v>24824</v>
      </c>
      <c r="M950" s="53">
        <v>0</v>
      </c>
      <c r="N950" s="53">
        <v>0</v>
      </c>
      <c r="O950" s="53">
        <v>0</v>
      </c>
      <c r="P950" s="53">
        <v>0</v>
      </c>
      <c r="S950" s="53">
        <v>0</v>
      </c>
      <c r="T950" s="53">
        <v>0</v>
      </c>
      <c r="U950" s="53">
        <v>0</v>
      </c>
      <c r="V950" s="53">
        <v>0</v>
      </c>
      <c r="W950" s="53">
        <v>0</v>
      </c>
      <c r="X950" s="53">
        <v>0</v>
      </c>
      <c r="Y950" s="53">
        <v>30</v>
      </c>
      <c r="Z950" s="53">
        <v>30</v>
      </c>
      <c r="AA950" s="53">
        <v>30</v>
      </c>
      <c r="AB950" s="53">
        <v>10</v>
      </c>
      <c r="AC950" s="54">
        <v>0</v>
      </c>
      <c r="AD950" s="54">
        <v>0</v>
      </c>
      <c r="AE950" s="54">
        <v>0</v>
      </c>
      <c r="AF950" s="54">
        <v>0</v>
      </c>
      <c r="AG950" s="54">
        <v>0</v>
      </c>
      <c r="AH950" s="54">
        <v>0</v>
      </c>
      <c r="AI950" s="54">
        <v>0</v>
      </c>
      <c r="AJ950" s="54">
        <v>0</v>
      </c>
      <c r="AK950" s="1">
        <v>30</v>
      </c>
      <c r="AL950" s="1">
        <v>30</v>
      </c>
      <c r="AM950" s="1">
        <v>30</v>
      </c>
      <c r="AN950" s="1">
        <v>10</v>
      </c>
      <c r="AO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42" t="str">
        <f t="shared" si="28"/>
        <v/>
      </c>
      <c r="AX950" s="142" t="str">
        <f t="shared" si="29"/>
        <v/>
      </c>
    </row>
    <row r="951" spans="3:50">
      <c r="C951" s="1" t="s">
        <v>1221</v>
      </c>
      <c r="D951" s="1" t="s">
        <v>1230</v>
      </c>
      <c r="E951" s="1">
        <v>31</v>
      </c>
      <c r="F951" s="1">
        <v>872</v>
      </c>
      <c r="G951" s="1">
        <v>872</v>
      </c>
      <c r="H951" s="1">
        <v>4000</v>
      </c>
      <c r="I951" s="53">
        <v>3488</v>
      </c>
      <c r="J951" s="1">
        <v>100</v>
      </c>
      <c r="L951" s="53">
        <v>3488</v>
      </c>
      <c r="M951" s="53">
        <v>0</v>
      </c>
      <c r="N951" s="53">
        <v>0</v>
      </c>
      <c r="O951" s="53">
        <v>0</v>
      </c>
      <c r="P951" s="53">
        <v>0</v>
      </c>
      <c r="S951" s="53">
        <v>0</v>
      </c>
      <c r="T951" s="53">
        <v>0</v>
      </c>
      <c r="U951" s="53">
        <v>0</v>
      </c>
      <c r="V951" s="53">
        <v>0</v>
      </c>
      <c r="W951" s="53">
        <v>0</v>
      </c>
      <c r="X951" s="53">
        <v>0</v>
      </c>
      <c r="Y951" s="53">
        <v>30</v>
      </c>
      <c r="Z951" s="53">
        <v>30</v>
      </c>
      <c r="AA951" s="53">
        <v>30</v>
      </c>
      <c r="AB951" s="53">
        <v>10</v>
      </c>
      <c r="AC951" s="54">
        <v>0</v>
      </c>
      <c r="AD951" s="54">
        <v>0</v>
      </c>
      <c r="AE951" s="54">
        <v>0</v>
      </c>
      <c r="AF951" s="54">
        <v>0</v>
      </c>
      <c r="AG951" s="54">
        <v>0</v>
      </c>
      <c r="AH951" s="54">
        <v>0</v>
      </c>
      <c r="AI951" s="54">
        <v>0</v>
      </c>
      <c r="AJ951" s="54">
        <v>0</v>
      </c>
      <c r="AK951" s="1">
        <v>30</v>
      </c>
      <c r="AL951" s="1">
        <v>30</v>
      </c>
      <c r="AM951" s="1">
        <v>30</v>
      </c>
      <c r="AN951" s="1">
        <v>10</v>
      </c>
      <c r="AO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42" t="str">
        <f t="shared" si="28"/>
        <v/>
      </c>
      <c r="AX951" s="142" t="str">
        <f t="shared" si="29"/>
        <v/>
      </c>
    </row>
    <row r="952" spans="3:50">
      <c r="C952" s="1" t="s">
        <v>1221</v>
      </c>
      <c r="D952" s="1" t="s">
        <v>1231</v>
      </c>
      <c r="E952" s="1">
        <v>213</v>
      </c>
      <c r="F952" s="1">
        <v>4079</v>
      </c>
      <c r="G952" s="1">
        <v>4079</v>
      </c>
      <c r="H952" s="1">
        <v>4000</v>
      </c>
      <c r="I952" s="53">
        <v>16316</v>
      </c>
      <c r="J952" s="1">
        <v>100</v>
      </c>
      <c r="L952" s="53">
        <v>16316</v>
      </c>
      <c r="M952" s="53">
        <v>0</v>
      </c>
      <c r="N952" s="53">
        <v>0</v>
      </c>
      <c r="O952" s="53">
        <v>0</v>
      </c>
      <c r="P952" s="53">
        <v>0</v>
      </c>
      <c r="S952" s="53">
        <v>0</v>
      </c>
      <c r="T952" s="53">
        <v>0</v>
      </c>
      <c r="U952" s="53">
        <v>0</v>
      </c>
      <c r="V952" s="53">
        <v>0</v>
      </c>
      <c r="W952" s="53">
        <v>0</v>
      </c>
      <c r="X952" s="53">
        <v>0</v>
      </c>
      <c r="Y952" s="53">
        <v>30</v>
      </c>
      <c r="Z952" s="53">
        <v>30</v>
      </c>
      <c r="AA952" s="53">
        <v>30</v>
      </c>
      <c r="AB952" s="53">
        <v>10</v>
      </c>
      <c r="AC952" s="54">
        <v>0</v>
      </c>
      <c r="AD952" s="54">
        <v>0</v>
      </c>
      <c r="AE952" s="54">
        <v>0</v>
      </c>
      <c r="AF952" s="54">
        <v>0</v>
      </c>
      <c r="AG952" s="54">
        <v>0</v>
      </c>
      <c r="AH952" s="54">
        <v>0</v>
      </c>
      <c r="AI952" s="54">
        <v>0</v>
      </c>
      <c r="AJ952" s="54">
        <v>0</v>
      </c>
      <c r="AK952" s="1">
        <v>30</v>
      </c>
      <c r="AL952" s="1">
        <v>30</v>
      </c>
      <c r="AM952" s="1">
        <v>30</v>
      </c>
      <c r="AN952" s="1">
        <v>10</v>
      </c>
      <c r="AO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42" t="str">
        <f t="shared" si="28"/>
        <v/>
      </c>
      <c r="AX952" s="142" t="str">
        <f t="shared" si="29"/>
        <v/>
      </c>
    </row>
    <row r="953" spans="3:50">
      <c r="C953" s="1" t="s">
        <v>1221</v>
      </c>
      <c r="D953" s="1" t="s">
        <v>1232</v>
      </c>
      <c r="E953" s="1">
        <v>53</v>
      </c>
      <c r="F953" s="1">
        <v>1048</v>
      </c>
      <c r="G953" s="1">
        <v>1048</v>
      </c>
      <c r="H953" s="1">
        <v>4000</v>
      </c>
      <c r="I953" s="53">
        <v>4192</v>
      </c>
      <c r="J953" s="1">
        <v>100</v>
      </c>
      <c r="L953" s="53">
        <v>4192</v>
      </c>
      <c r="M953" s="53">
        <v>0</v>
      </c>
      <c r="N953" s="53">
        <v>0</v>
      </c>
      <c r="O953" s="53">
        <v>0</v>
      </c>
      <c r="P953" s="53">
        <v>0</v>
      </c>
      <c r="S953" s="53">
        <v>0</v>
      </c>
      <c r="T953" s="53">
        <v>0</v>
      </c>
      <c r="U953" s="53">
        <v>0</v>
      </c>
      <c r="V953" s="53">
        <v>0</v>
      </c>
      <c r="W953" s="53">
        <v>0</v>
      </c>
      <c r="X953" s="53">
        <v>0</v>
      </c>
      <c r="Y953" s="53">
        <v>30</v>
      </c>
      <c r="Z953" s="53">
        <v>30</v>
      </c>
      <c r="AA953" s="53">
        <v>30</v>
      </c>
      <c r="AB953" s="53">
        <v>10</v>
      </c>
      <c r="AC953" s="54">
        <v>0</v>
      </c>
      <c r="AD953" s="54">
        <v>0</v>
      </c>
      <c r="AE953" s="54">
        <v>0</v>
      </c>
      <c r="AF953" s="54">
        <v>0</v>
      </c>
      <c r="AG953" s="54">
        <v>0</v>
      </c>
      <c r="AH953" s="54">
        <v>0</v>
      </c>
      <c r="AI953" s="54">
        <v>0</v>
      </c>
      <c r="AJ953" s="54">
        <v>0</v>
      </c>
      <c r="AK953" s="1">
        <v>30</v>
      </c>
      <c r="AL953" s="1">
        <v>30</v>
      </c>
      <c r="AM953" s="1">
        <v>30</v>
      </c>
      <c r="AN953" s="1">
        <v>10</v>
      </c>
      <c r="AO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42" t="str">
        <f t="shared" si="28"/>
        <v/>
      </c>
      <c r="AX953" s="142" t="str">
        <f t="shared" si="29"/>
        <v/>
      </c>
    </row>
    <row r="954" spans="3:50">
      <c r="C954" s="1" t="s">
        <v>1233</v>
      </c>
      <c r="E954" s="1">
        <v>2562</v>
      </c>
      <c r="F954" s="1">
        <v>31415</v>
      </c>
      <c r="G954" s="1">
        <v>24722</v>
      </c>
      <c r="H954" s="1">
        <v>2712</v>
      </c>
      <c r="I954" s="53">
        <v>85189</v>
      </c>
      <c r="J954" s="1">
        <v>100</v>
      </c>
      <c r="K954" s="1">
        <v>0</v>
      </c>
      <c r="L954" s="53">
        <v>85189</v>
      </c>
      <c r="M954" s="53">
        <v>0</v>
      </c>
      <c r="N954" s="53">
        <v>0</v>
      </c>
      <c r="O954" s="53">
        <v>0</v>
      </c>
      <c r="P954" s="53">
        <v>0</v>
      </c>
      <c r="Q954" s="53" t="s">
        <v>1032</v>
      </c>
      <c r="R954" s="53" t="s">
        <v>1032</v>
      </c>
      <c r="S954" s="53">
        <v>0</v>
      </c>
      <c r="T954" s="53">
        <v>0</v>
      </c>
      <c r="U954" s="53">
        <v>0</v>
      </c>
      <c r="V954" s="53">
        <v>12.5</v>
      </c>
      <c r="W954" s="53">
        <v>11.25</v>
      </c>
      <c r="X954" s="53">
        <v>10</v>
      </c>
      <c r="Y954" s="53">
        <v>18</v>
      </c>
      <c r="Z954" s="53">
        <v>22</v>
      </c>
      <c r="AA954" s="53">
        <v>36</v>
      </c>
      <c r="AB954" s="53">
        <v>0</v>
      </c>
      <c r="AC954" s="54">
        <v>0</v>
      </c>
      <c r="AD954" s="54">
        <v>0</v>
      </c>
      <c r="AE954" s="54">
        <v>0</v>
      </c>
      <c r="AF954" s="54">
        <v>0</v>
      </c>
      <c r="AG954" s="54">
        <v>0</v>
      </c>
      <c r="AH954" s="54">
        <v>12.5</v>
      </c>
      <c r="AI954" s="54">
        <v>11.25</v>
      </c>
      <c r="AJ954" s="54">
        <v>10</v>
      </c>
      <c r="AK954" s="1">
        <v>18</v>
      </c>
      <c r="AL954" s="1">
        <v>22</v>
      </c>
      <c r="AM954" s="1">
        <v>36</v>
      </c>
      <c r="AN954" s="1">
        <v>0</v>
      </c>
      <c r="AO954" s="1">
        <v>0</v>
      </c>
      <c r="AP954" s="1" t="s">
        <v>1032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42" t="str">
        <f t="shared" si="28"/>
        <v/>
      </c>
      <c r="AX954" s="142" t="str">
        <f t="shared" si="29"/>
        <v/>
      </c>
    </row>
    <row r="955" spans="3:50">
      <c r="C955" s="1" t="s">
        <v>1234</v>
      </c>
      <c r="D955" s="1" t="s">
        <v>1235</v>
      </c>
      <c r="E955" s="1">
        <v>1135</v>
      </c>
      <c r="F955" s="1">
        <v>14311</v>
      </c>
      <c r="G955" s="1">
        <v>11969</v>
      </c>
      <c r="H955" s="1">
        <v>3550</v>
      </c>
      <c r="I955" s="53">
        <v>42490</v>
      </c>
      <c r="J955" s="1">
        <v>100</v>
      </c>
      <c r="L955" s="53">
        <v>42490</v>
      </c>
      <c r="M955" s="53">
        <v>0</v>
      </c>
      <c r="N955" s="53">
        <v>0</v>
      </c>
      <c r="O955" s="53">
        <v>0</v>
      </c>
      <c r="P955" s="53">
        <v>0</v>
      </c>
      <c r="S955" s="53">
        <v>0</v>
      </c>
      <c r="T955" s="53">
        <v>0</v>
      </c>
      <c r="U955" s="53">
        <v>0</v>
      </c>
      <c r="V955" s="53">
        <v>10</v>
      </c>
      <c r="W955" s="53">
        <v>20</v>
      </c>
      <c r="X955" s="53">
        <v>10</v>
      </c>
      <c r="Y955" s="53">
        <v>10</v>
      </c>
      <c r="Z955" s="53">
        <v>20</v>
      </c>
      <c r="AA955" s="53">
        <v>30</v>
      </c>
      <c r="AB955" s="53">
        <v>0</v>
      </c>
      <c r="AC955" s="54">
        <v>0</v>
      </c>
      <c r="AD955" s="54">
        <v>0</v>
      </c>
      <c r="AE955" s="54">
        <v>0</v>
      </c>
      <c r="AF955" s="54">
        <v>0</v>
      </c>
      <c r="AG955" s="54">
        <v>0</v>
      </c>
      <c r="AH955" s="54">
        <v>10</v>
      </c>
      <c r="AI955" s="54">
        <v>20</v>
      </c>
      <c r="AJ955" s="54">
        <v>10</v>
      </c>
      <c r="AK955" s="1">
        <v>10</v>
      </c>
      <c r="AL955" s="1">
        <v>20</v>
      </c>
      <c r="AM955" s="1">
        <v>30</v>
      </c>
      <c r="AN955" s="1">
        <v>0</v>
      </c>
      <c r="AO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42" t="str">
        <f t="shared" si="28"/>
        <v/>
      </c>
      <c r="AX955" s="142" t="str">
        <f t="shared" si="29"/>
        <v/>
      </c>
    </row>
    <row r="956" spans="3:50">
      <c r="C956" s="1" t="s">
        <v>1234</v>
      </c>
      <c r="D956" s="1" t="s">
        <v>1236</v>
      </c>
      <c r="E956" s="1">
        <v>305</v>
      </c>
      <c r="F956" s="1">
        <v>3459</v>
      </c>
      <c r="G956" s="1">
        <v>2241</v>
      </c>
      <c r="H956" s="1">
        <v>3520</v>
      </c>
      <c r="I956" s="53">
        <v>7888</v>
      </c>
      <c r="J956" s="1">
        <v>100</v>
      </c>
      <c r="L956" s="53">
        <v>7888</v>
      </c>
      <c r="M956" s="53">
        <v>0</v>
      </c>
      <c r="N956" s="53">
        <v>0</v>
      </c>
      <c r="O956" s="53">
        <v>0</v>
      </c>
      <c r="P956" s="53">
        <v>0</v>
      </c>
      <c r="S956" s="53">
        <v>0</v>
      </c>
      <c r="T956" s="53">
        <v>0</v>
      </c>
      <c r="U956" s="53">
        <v>0</v>
      </c>
      <c r="X956" s="53">
        <v>10</v>
      </c>
      <c r="Y956" s="53">
        <v>25</v>
      </c>
      <c r="Z956" s="53">
        <v>25</v>
      </c>
      <c r="AA956" s="53">
        <v>40</v>
      </c>
      <c r="AB956" s="53">
        <v>0</v>
      </c>
      <c r="AC956" s="54">
        <v>0</v>
      </c>
      <c r="AD956" s="54">
        <v>0</v>
      </c>
      <c r="AE956" s="54">
        <v>0</v>
      </c>
      <c r="AF956" s="54">
        <v>0</v>
      </c>
      <c r="AG956" s="54">
        <v>0</v>
      </c>
      <c r="AJ956" s="54">
        <v>10</v>
      </c>
      <c r="AK956" s="1">
        <v>25</v>
      </c>
      <c r="AL956" s="1">
        <v>25</v>
      </c>
      <c r="AM956" s="1">
        <v>40</v>
      </c>
      <c r="AN956" s="1">
        <v>0</v>
      </c>
      <c r="AO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42" t="str">
        <f t="shared" si="28"/>
        <v/>
      </c>
      <c r="AX956" s="142" t="str">
        <f t="shared" si="29"/>
        <v/>
      </c>
    </row>
    <row r="957" spans="3:50">
      <c r="C957" s="1" t="s">
        <v>1234</v>
      </c>
      <c r="D957" s="1" t="s">
        <v>1237</v>
      </c>
      <c r="E957" s="1">
        <v>308</v>
      </c>
      <c r="F957" s="1">
        <v>3957</v>
      </c>
      <c r="G957" s="1">
        <v>2845</v>
      </c>
      <c r="H957" s="1">
        <v>3435</v>
      </c>
      <c r="I957" s="53">
        <v>9773</v>
      </c>
      <c r="J957" s="1">
        <v>100</v>
      </c>
      <c r="L957" s="53">
        <v>9773</v>
      </c>
      <c r="M957" s="53">
        <v>0</v>
      </c>
      <c r="N957" s="53">
        <v>0</v>
      </c>
      <c r="O957" s="53">
        <v>0</v>
      </c>
      <c r="P957" s="53">
        <v>0</v>
      </c>
      <c r="S957" s="53">
        <v>0</v>
      </c>
      <c r="T957" s="53">
        <v>0</v>
      </c>
      <c r="U957" s="53">
        <v>0</v>
      </c>
      <c r="W957" s="53">
        <v>10</v>
      </c>
      <c r="X957" s="53">
        <v>10</v>
      </c>
      <c r="Y957" s="53">
        <v>20</v>
      </c>
      <c r="Z957" s="53">
        <v>20</v>
      </c>
      <c r="AA957" s="53">
        <v>40</v>
      </c>
      <c r="AB957" s="53">
        <v>0</v>
      </c>
      <c r="AC957" s="54">
        <v>0</v>
      </c>
      <c r="AD957" s="54">
        <v>0</v>
      </c>
      <c r="AE957" s="54">
        <v>0</v>
      </c>
      <c r="AF957" s="54">
        <v>0</v>
      </c>
      <c r="AG957" s="54">
        <v>0</v>
      </c>
      <c r="AI957" s="54">
        <v>10</v>
      </c>
      <c r="AJ957" s="54">
        <v>10</v>
      </c>
      <c r="AK957" s="1">
        <v>20</v>
      </c>
      <c r="AL957" s="1">
        <v>20</v>
      </c>
      <c r="AM957" s="1">
        <v>40</v>
      </c>
      <c r="AN957" s="1">
        <v>0</v>
      </c>
      <c r="AO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42" t="str">
        <f t="shared" si="28"/>
        <v/>
      </c>
      <c r="AX957" s="142" t="str">
        <f t="shared" si="29"/>
        <v/>
      </c>
    </row>
    <row r="958" spans="3:50">
      <c r="C958" s="1" t="s">
        <v>1234</v>
      </c>
      <c r="D958" s="1" t="s">
        <v>1238</v>
      </c>
      <c r="E958" s="1">
        <v>241</v>
      </c>
      <c r="F958" s="1">
        <v>1989</v>
      </c>
      <c r="G958" s="1">
        <v>1592</v>
      </c>
      <c r="H958" s="1">
        <v>3440</v>
      </c>
      <c r="I958" s="53">
        <v>5476</v>
      </c>
      <c r="J958" s="1">
        <v>100</v>
      </c>
      <c r="L958" s="53">
        <v>5476</v>
      </c>
      <c r="M958" s="53">
        <v>0</v>
      </c>
      <c r="N958" s="53">
        <v>0</v>
      </c>
      <c r="O958" s="53">
        <v>0</v>
      </c>
      <c r="P958" s="53">
        <v>0</v>
      </c>
      <c r="S958" s="53">
        <v>0</v>
      </c>
      <c r="T958" s="53">
        <v>0</v>
      </c>
      <c r="U958" s="53">
        <v>0</v>
      </c>
      <c r="W958" s="53">
        <v>0</v>
      </c>
      <c r="X958" s="53">
        <v>0</v>
      </c>
      <c r="Y958" s="53">
        <v>25</v>
      </c>
      <c r="Z958" s="53">
        <v>25</v>
      </c>
      <c r="AA958" s="53">
        <v>50</v>
      </c>
      <c r="AB958" s="53">
        <v>0</v>
      </c>
      <c r="AC958" s="54">
        <v>0</v>
      </c>
      <c r="AD958" s="54">
        <v>0</v>
      </c>
      <c r="AE958" s="54">
        <v>0</v>
      </c>
      <c r="AF958" s="54">
        <v>0</v>
      </c>
      <c r="AG958" s="54">
        <v>0</v>
      </c>
      <c r="AI958" s="54">
        <v>0</v>
      </c>
      <c r="AJ958" s="54">
        <v>0</v>
      </c>
      <c r="AK958" s="1">
        <v>25</v>
      </c>
      <c r="AL958" s="1">
        <v>25</v>
      </c>
      <c r="AM958" s="1">
        <v>50</v>
      </c>
      <c r="AN958" s="1">
        <v>0</v>
      </c>
      <c r="AO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42" t="str">
        <f t="shared" si="28"/>
        <v/>
      </c>
      <c r="AX958" s="142" t="str">
        <f t="shared" si="29"/>
        <v/>
      </c>
    </row>
    <row r="959" spans="3:50">
      <c r="C959" s="1" t="s">
        <v>1234</v>
      </c>
      <c r="D959" s="1" t="s">
        <v>1239</v>
      </c>
      <c r="E959" s="1">
        <v>573</v>
      </c>
      <c r="F959" s="1">
        <v>7699</v>
      </c>
      <c r="G959" s="1">
        <v>6075</v>
      </c>
      <c r="H959" s="1">
        <v>3220</v>
      </c>
      <c r="I959" s="53">
        <v>19562</v>
      </c>
      <c r="J959" s="1">
        <v>100</v>
      </c>
      <c r="L959" s="53">
        <v>19562</v>
      </c>
      <c r="M959" s="53">
        <v>0</v>
      </c>
      <c r="N959" s="53">
        <v>0</v>
      </c>
      <c r="O959" s="53">
        <v>0</v>
      </c>
      <c r="P959" s="53">
        <v>0</v>
      </c>
      <c r="S959" s="53">
        <v>0</v>
      </c>
      <c r="T959" s="53">
        <v>0</v>
      </c>
      <c r="U959" s="53">
        <v>0</v>
      </c>
      <c r="V959" s="53">
        <v>15</v>
      </c>
      <c r="W959" s="53">
        <v>15</v>
      </c>
      <c r="X959" s="53">
        <v>20</v>
      </c>
      <c r="Y959" s="53">
        <v>10</v>
      </c>
      <c r="Z959" s="53">
        <v>20</v>
      </c>
      <c r="AA959" s="53">
        <v>20</v>
      </c>
      <c r="AB959" s="53">
        <v>0</v>
      </c>
      <c r="AC959" s="54">
        <v>0</v>
      </c>
      <c r="AD959" s="54">
        <v>0</v>
      </c>
      <c r="AE959" s="54">
        <v>0</v>
      </c>
      <c r="AF959" s="54">
        <v>0</v>
      </c>
      <c r="AG959" s="54">
        <v>0</v>
      </c>
      <c r="AH959" s="54">
        <v>15</v>
      </c>
      <c r="AI959" s="54">
        <v>15</v>
      </c>
      <c r="AJ959" s="54">
        <v>20</v>
      </c>
      <c r="AK959" s="1">
        <v>10</v>
      </c>
      <c r="AL959" s="1">
        <v>20</v>
      </c>
      <c r="AM959" s="1">
        <v>20</v>
      </c>
      <c r="AN959" s="1">
        <v>0</v>
      </c>
      <c r="AO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42" t="str">
        <f t="shared" si="28"/>
        <v/>
      </c>
      <c r="AX959" s="142" t="str">
        <f t="shared" si="29"/>
        <v/>
      </c>
    </row>
    <row r="960" spans="3:50">
      <c r="C960" s="1" t="s">
        <v>1240</v>
      </c>
      <c r="E960" s="1">
        <v>2639</v>
      </c>
      <c r="F960" s="1">
        <v>40056</v>
      </c>
      <c r="G960" s="1">
        <v>39961</v>
      </c>
      <c r="H960" s="1">
        <v>3991</v>
      </c>
      <c r="I960" s="53">
        <v>159844</v>
      </c>
      <c r="J960" s="1">
        <v>58.333333333333336</v>
      </c>
      <c r="K960" s="1">
        <v>41.666666666666664</v>
      </c>
      <c r="L960" s="53">
        <v>159844</v>
      </c>
      <c r="M960" s="53">
        <v>8.3333333333333339</v>
      </c>
      <c r="N960" s="53">
        <v>4.166666666666667</v>
      </c>
      <c r="O960" s="53">
        <v>0</v>
      </c>
      <c r="P960" s="53">
        <v>0</v>
      </c>
      <c r="Q960" s="53" t="s">
        <v>1032</v>
      </c>
      <c r="R960" s="53" t="s">
        <v>1032</v>
      </c>
      <c r="S960" s="53">
        <v>0</v>
      </c>
      <c r="T960" s="53">
        <v>0</v>
      </c>
      <c r="U960" s="53">
        <v>0</v>
      </c>
      <c r="V960" s="53">
        <v>0</v>
      </c>
      <c r="W960" s="53">
        <v>8.3333333333333339</v>
      </c>
      <c r="X960" s="53">
        <v>37.5</v>
      </c>
      <c r="Y960" s="53">
        <v>8.3333333333333339</v>
      </c>
      <c r="Z960" s="53">
        <v>4.166666666666667</v>
      </c>
      <c r="AA960" s="53">
        <v>0</v>
      </c>
      <c r="AB960" s="53">
        <v>0</v>
      </c>
      <c r="AC960" s="54">
        <v>0</v>
      </c>
      <c r="AD960" s="54">
        <v>0</v>
      </c>
      <c r="AE960" s="54">
        <v>0</v>
      </c>
      <c r="AF960" s="54">
        <v>0</v>
      </c>
      <c r="AG960" s="54">
        <v>0</v>
      </c>
      <c r="AH960" s="54">
        <v>0</v>
      </c>
      <c r="AI960" s="54">
        <v>8.3333333333333339</v>
      </c>
      <c r="AJ960" s="54">
        <v>37.5</v>
      </c>
      <c r="AK960" s="1">
        <v>8.3333333333333339</v>
      </c>
      <c r="AL960" s="1">
        <v>4.166666666666667</v>
      </c>
      <c r="AM960" s="1">
        <v>0</v>
      </c>
      <c r="AN960" s="1">
        <v>0</v>
      </c>
      <c r="AO960" s="1">
        <v>0</v>
      </c>
      <c r="AP960" s="1" t="s">
        <v>1032</v>
      </c>
      <c r="AQ960" s="1">
        <v>0</v>
      </c>
      <c r="AR960" s="1">
        <v>0</v>
      </c>
      <c r="AS960" s="1">
        <v>0</v>
      </c>
      <c r="AT960" s="1">
        <v>0</v>
      </c>
      <c r="AU960" s="1">
        <v>8.3333333333333339</v>
      </c>
      <c r="AV960" s="1">
        <v>37.5</v>
      </c>
      <c r="AW960" s="142" t="str">
        <f t="shared" si="28"/>
        <v/>
      </c>
      <c r="AX960" s="142" t="str">
        <f t="shared" si="29"/>
        <v/>
      </c>
    </row>
    <row r="961" spans="3:50">
      <c r="C961" s="1" t="s">
        <v>1241</v>
      </c>
      <c r="D961" s="1" t="s">
        <v>1242</v>
      </c>
      <c r="E961" s="1">
        <v>0</v>
      </c>
      <c r="F961" s="1">
        <v>0</v>
      </c>
      <c r="G961" s="1">
        <v>0</v>
      </c>
      <c r="H961" s="1">
        <v>0</v>
      </c>
      <c r="I961" s="53">
        <v>0</v>
      </c>
      <c r="J961" s="1">
        <v>0</v>
      </c>
      <c r="K961" s="1" t="s">
        <v>1352</v>
      </c>
      <c r="L961" s="53">
        <v>0</v>
      </c>
      <c r="M961" s="53">
        <v>0</v>
      </c>
      <c r="N961" s="53">
        <v>0</v>
      </c>
      <c r="O961" s="53">
        <v>0</v>
      </c>
      <c r="P961" s="53">
        <v>0</v>
      </c>
      <c r="S961" s="53">
        <v>0</v>
      </c>
      <c r="T961" s="53">
        <v>0</v>
      </c>
      <c r="U961" s="53">
        <v>0</v>
      </c>
      <c r="V961" s="53">
        <v>0</v>
      </c>
      <c r="W961" s="53">
        <v>0</v>
      </c>
      <c r="X961" s="53">
        <v>0</v>
      </c>
      <c r="Y961" s="53">
        <v>0</v>
      </c>
      <c r="Z961" s="53">
        <v>0</v>
      </c>
      <c r="AA961" s="53">
        <v>0</v>
      </c>
      <c r="AB961" s="53">
        <v>0</v>
      </c>
      <c r="AC961" s="54">
        <v>0</v>
      </c>
      <c r="AD961" s="54">
        <v>0</v>
      </c>
      <c r="AE961" s="54">
        <v>0</v>
      </c>
      <c r="AF961" s="54">
        <v>0</v>
      </c>
      <c r="AG961" s="54">
        <v>0</v>
      </c>
      <c r="AH961" s="54">
        <v>0</v>
      </c>
      <c r="AI961" s="54">
        <v>0</v>
      </c>
      <c r="AJ961" s="54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42" t="str">
        <f t="shared" si="28"/>
        <v/>
      </c>
      <c r="AX961" s="142" t="str">
        <f t="shared" si="29"/>
        <v/>
      </c>
    </row>
    <row r="962" spans="3:50">
      <c r="C962" s="1" t="s">
        <v>1241</v>
      </c>
      <c r="D962" s="1" t="s">
        <v>1243</v>
      </c>
      <c r="E962" s="1">
        <v>0</v>
      </c>
      <c r="F962" s="1">
        <v>0</v>
      </c>
      <c r="G962" s="1">
        <v>0</v>
      </c>
      <c r="H962" s="1">
        <v>0</v>
      </c>
      <c r="I962" s="53">
        <v>0</v>
      </c>
      <c r="J962" s="1">
        <v>0</v>
      </c>
      <c r="K962" s="1" t="s">
        <v>1352</v>
      </c>
      <c r="L962" s="53">
        <v>0</v>
      </c>
      <c r="M962" s="53">
        <v>0</v>
      </c>
      <c r="N962" s="53">
        <v>0</v>
      </c>
      <c r="O962" s="53">
        <v>0</v>
      </c>
      <c r="P962" s="53">
        <v>0</v>
      </c>
      <c r="S962" s="53">
        <v>0</v>
      </c>
      <c r="T962" s="53">
        <v>0</v>
      </c>
      <c r="U962" s="53">
        <v>0</v>
      </c>
      <c r="V962" s="53">
        <v>0</v>
      </c>
      <c r="W962" s="53">
        <v>0</v>
      </c>
      <c r="X962" s="53">
        <v>0</v>
      </c>
      <c r="Y962" s="53">
        <v>0</v>
      </c>
      <c r="Z962" s="53">
        <v>0</v>
      </c>
      <c r="AA962" s="53">
        <v>0</v>
      </c>
      <c r="AB962" s="53">
        <v>0</v>
      </c>
      <c r="AC962" s="54">
        <v>0</v>
      </c>
      <c r="AD962" s="54">
        <v>0</v>
      </c>
      <c r="AE962" s="54">
        <v>0</v>
      </c>
      <c r="AF962" s="54">
        <v>0</v>
      </c>
      <c r="AG962" s="54">
        <v>0</v>
      </c>
      <c r="AH962" s="54">
        <v>0</v>
      </c>
      <c r="AI962" s="54">
        <v>0</v>
      </c>
      <c r="AJ962" s="54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42" t="str">
        <f t="shared" si="28"/>
        <v/>
      </c>
      <c r="AX962" s="142" t="str">
        <f t="shared" si="29"/>
        <v/>
      </c>
    </row>
    <row r="963" spans="3:50">
      <c r="C963" s="1" t="s">
        <v>1241</v>
      </c>
      <c r="D963" s="1" t="s">
        <v>1244</v>
      </c>
      <c r="E963" s="1">
        <v>1</v>
      </c>
      <c r="F963" s="1">
        <v>15</v>
      </c>
      <c r="G963" s="1">
        <v>15</v>
      </c>
      <c r="H963" s="1">
        <v>4000</v>
      </c>
      <c r="I963" s="53">
        <v>60</v>
      </c>
      <c r="J963" s="1">
        <v>100</v>
      </c>
      <c r="K963" s="1" t="s">
        <v>1352</v>
      </c>
      <c r="L963" s="53">
        <v>60</v>
      </c>
      <c r="M963" s="53">
        <v>0</v>
      </c>
      <c r="N963" s="53">
        <v>0</v>
      </c>
      <c r="O963" s="53">
        <v>0</v>
      </c>
      <c r="P963" s="53">
        <v>0</v>
      </c>
      <c r="S963" s="53">
        <v>0</v>
      </c>
      <c r="T963" s="53">
        <v>0</v>
      </c>
      <c r="U963" s="53">
        <v>0</v>
      </c>
      <c r="V963" s="53">
        <v>0</v>
      </c>
      <c r="W963" s="53">
        <v>0</v>
      </c>
      <c r="X963" s="53">
        <v>100</v>
      </c>
      <c r="Y963" s="53">
        <v>0</v>
      </c>
      <c r="Z963" s="53">
        <v>0</v>
      </c>
      <c r="AA963" s="53">
        <v>0</v>
      </c>
      <c r="AB963" s="53">
        <v>0</v>
      </c>
      <c r="AC963" s="54">
        <v>0</v>
      </c>
      <c r="AD963" s="54">
        <v>0</v>
      </c>
      <c r="AE963" s="54">
        <v>0</v>
      </c>
      <c r="AF963" s="54">
        <v>0</v>
      </c>
      <c r="AG963" s="54">
        <v>0</v>
      </c>
      <c r="AH963" s="54">
        <v>0</v>
      </c>
      <c r="AI963" s="54">
        <v>0</v>
      </c>
      <c r="AJ963" s="54">
        <v>100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100</v>
      </c>
      <c r="AW963" s="142" t="str">
        <f t="shared" si="28"/>
        <v/>
      </c>
      <c r="AX963" s="142" t="str">
        <f t="shared" si="29"/>
        <v/>
      </c>
    </row>
    <row r="964" spans="3:50">
      <c r="C964" s="1" t="s">
        <v>1241</v>
      </c>
      <c r="D964" s="1" t="s">
        <v>1245</v>
      </c>
      <c r="E964" s="1">
        <v>0</v>
      </c>
      <c r="F964" s="1">
        <v>0</v>
      </c>
      <c r="G964" s="1">
        <v>0</v>
      </c>
      <c r="H964" s="1">
        <v>0</v>
      </c>
      <c r="I964" s="53">
        <v>0</v>
      </c>
      <c r="J964" s="1">
        <v>0</v>
      </c>
      <c r="K964" s="1" t="s">
        <v>1352</v>
      </c>
      <c r="L964" s="53">
        <v>0</v>
      </c>
      <c r="M964" s="53">
        <v>0</v>
      </c>
      <c r="N964" s="53">
        <v>0</v>
      </c>
      <c r="O964" s="53">
        <v>0</v>
      </c>
      <c r="P964" s="53">
        <v>0</v>
      </c>
      <c r="S964" s="53">
        <v>0</v>
      </c>
      <c r="T964" s="53">
        <v>0</v>
      </c>
      <c r="U964" s="53">
        <v>0</v>
      </c>
      <c r="V964" s="53">
        <v>0</v>
      </c>
      <c r="W964" s="53">
        <v>0</v>
      </c>
      <c r="X964" s="53">
        <v>0</v>
      </c>
      <c r="Y964" s="53">
        <v>0</v>
      </c>
      <c r="Z964" s="53">
        <v>0</v>
      </c>
      <c r="AA964" s="53">
        <v>0</v>
      </c>
      <c r="AB964" s="53">
        <v>0</v>
      </c>
      <c r="AC964" s="54">
        <v>0</v>
      </c>
      <c r="AD964" s="54">
        <v>0</v>
      </c>
      <c r="AE964" s="54">
        <v>0</v>
      </c>
      <c r="AF964" s="54">
        <v>0</v>
      </c>
      <c r="AG964" s="54">
        <v>0</v>
      </c>
      <c r="AH964" s="54">
        <v>0</v>
      </c>
      <c r="AI964" s="54">
        <v>0</v>
      </c>
      <c r="AJ964" s="54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42" t="str">
        <f t="shared" si="28"/>
        <v/>
      </c>
      <c r="AX964" s="142" t="str">
        <f t="shared" si="29"/>
        <v/>
      </c>
    </row>
    <row r="965" spans="3:50">
      <c r="C965" s="1" t="s">
        <v>1241</v>
      </c>
      <c r="D965" s="1" t="s">
        <v>1246</v>
      </c>
      <c r="E965" s="1">
        <v>0</v>
      </c>
      <c r="F965" s="1">
        <v>0</v>
      </c>
      <c r="G965" s="1">
        <v>0</v>
      </c>
      <c r="H965" s="1">
        <v>0</v>
      </c>
      <c r="I965" s="53">
        <v>0</v>
      </c>
      <c r="J965" s="1">
        <v>0</v>
      </c>
      <c r="K965" s="1" t="s">
        <v>1352</v>
      </c>
      <c r="L965" s="53">
        <v>0</v>
      </c>
      <c r="M965" s="53">
        <v>0</v>
      </c>
      <c r="N965" s="53">
        <v>0</v>
      </c>
      <c r="O965" s="53">
        <v>0</v>
      </c>
      <c r="P965" s="53">
        <v>0</v>
      </c>
      <c r="S965" s="53">
        <v>0</v>
      </c>
      <c r="T965" s="53">
        <v>0</v>
      </c>
      <c r="U965" s="53">
        <v>0</v>
      </c>
      <c r="V965" s="53">
        <v>0</v>
      </c>
      <c r="W965" s="53">
        <v>0</v>
      </c>
      <c r="X965" s="53">
        <v>0</v>
      </c>
      <c r="Y965" s="53">
        <v>0</v>
      </c>
      <c r="Z965" s="53">
        <v>0</v>
      </c>
      <c r="AA965" s="53">
        <v>0</v>
      </c>
      <c r="AB965" s="53">
        <v>0</v>
      </c>
      <c r="AC965" s="54">
        <v>0</v>
      </c>
      <c r="AD965" s="54">
        <v>0</v>
      </c>
      <c r="AE965" s="54">
        <v>0</v>
      </c>
      <c r="AF965" s="54">
        <v>0</v>
      </c>
      <c r="AG965" s="54">
        <v>0</v>
      </c>
      <c r="AH965" s="54">
        <v>0</v>
      </c>
      <c r="AI965" s="54">
        <v>0</v>
      </c>
      <c r="AJ965" s="54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42" t="str">
        <f t="shared" si="28"/>
        <v/>
      </c>
      <c r="AX965" s="142" t="str">
        <f t="shared" si="29"/>
        <v/>
      </c>
    </row>
    <row r="966" spans="3:50">
      <c r="C966" s="1" t="s">
        <v>1241</v>
      </c>
      <c r="D966" s="1" t="s">
        <v>1247</v>
      </c>
      <c r="E966" s="1">
        <v>9</v>
      </c>
      <c r="F966" s="1">
        <v>94</v>
      </c>
      <c r="G966" s="1">
        <v>94</v>
      </c>
      <c r="H966" s="1">
        <v>4000</v>
      </c>
      <c r="I966" s="53">
        <v>376</v>
      </c>
      <c r="J966" s="1">
        <v>100</v>
      </c>
      <c r="K966" s="1" t="s">
        <v>1352</v>
      </c>
      <c r="L966" s="53">
        <v>376</v>
      </c>
      <c r="M966" s="53">
        <v>0</v>
      </c>
      <c r="N966" s="53">
        <v>0</v>
      </c>
      <c r="O966" s="53">
        <v>0</v>
      </c>
      <c r="P966" s="53">
        <v>0</v>
      </c>
      <c r="S966" s="53">
        <v>0</v>
      </c>
      <c r="T966" s="53">
        <v>0</v>
      </c>
      <c r="U966" s="53">
        <v>0</v>
      </c>
      <c r="V966" s="53">
        <v>0</v>
      </c>
      <c r="W966" s="53">
        <v>0</v>
      </c>
      <c r="X966" s="53">
        <v>100</v>
      </c>
      <c r="Y966" s="53">
        <v>0</v>
      </c>
      <c r="Z966" s="53">
        <v>0</v>
      </c>
      <c r="AA966" s="53">
        <v>0</v>
      </c>
      <c r="AB966" s="53">
        <v>0</v>
      </c>
      <c r="AC966" s="54">
        <v>0</v>
      </c>
      <c r="AD966" s="54">
        <v>0</v>
      </c>
      <c r="AE966" s="54">
        <v>0</v>
      </c>
      <c r="AF966" s="54">
        <v>0</v>
      </c>
      <c r="AG966" s="54">
        <v>0</v>
      </c>
      <c r="AH966" s="54">
        <v>0</v>
      </c>
      <c r="AI966" s="54">
        <v>0</v>
      </c>
      <c r="AJ966" s="54">
        <v>100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100</v>
      </c>
      <c r="AW966" s="142" t="str">
        <f t="shared" si="28"/>
        <v/>
      </c>
      <c r="AX966" s="142" t="str">
        <f t="shared" si="29"/>
        <v/>
      </c>
    </row>
    <row r="967" spans="3:50">
      <c r="C967" s="1" t="s">
        <v>1241</v>
      </c>
      <c r="D967" s="1" t="s">
        <v>1248</v>
      </c>
      <c r="E967" s="1">
        <v>790</v>
      </c>
      <c r="F967" s="1">
        <v>9013</v>
      </c>
      <c r="G967" s="1">
        <v>8979</v>
      </c>
      <c r="H967" s="1">
        <v>4000</v>
      </c>
      <c r="I967" s="53">
        <v>35916</v>
      </c>
      <c r="J967" s="1">
        <v>100</v>
      </c>
      <c r="K967" s="1" t="s">
        <v>1352</v>
      </c>
      <c r="L967" s="53">
        <v>35916</v>
      </c>
      <c r="M967" s="53">
        <v>20</v>
      </c>
      <c r="N967" s="53">
        <v>10</v>
      </c>
      <c r="O967" s="53">
        <v>0</v>
      </c>
      <c r="P967" s="53">
        <v>0</v>
      </c>
      <c r="S967" s="53">
        <v>0</v>
      </c>
      <c r="T967" s="53">
        <v>0</v>
      </c>
      <c r="U967" s="53">
        <v>0</v>
      </c>
      <c r="V967" s="53">
        <v>0</v>
      </c>
      <c r="W967" s="53">
        <v>20</v>
      </c>
      <c r="X967" s="53">
        <v>50</v>
      </c>
      <c r="Y967" s="53">
        <v>20</v>
      </c>
      <c r="Z967" s="53">
        <v>10</v>
      </c>
      <c r="AA967" s="53">
        <v>0</v>
      </c>
      <c r="AB967" s="53">
        <v>0</v>
      </c>
      <c r="AC967" s="54">
        <v>0</v>
      </c>
      <c r="AD967" s="54">
        <v>0</v>
      </c>
      <c r="AE967" s="54">
        <v>0</v>
      </c>
      <c r="AF967" s="54">
        <v>0</v>
      </c>
      <c r="AG967" s="54">
        <v>0</v>
      </c>
      <c r="AH967" s="54">
        <v>0</v>
      </c>
      <c r="AI967" s="54">
        <v>20</v>
      </c>
      <c r="AJ967" s="54">
        <v>50</v>
      </c>
      <c r="AK967" s="1">
        <v>20</v>
      </c>
      <c r="AL967" s="1">
        <v>10</v>
      </c>
      <c r="AM967" s="1">
        <v>0</v>
      </c>
      <c r="AN967" s="1">
        <v>0</v>
      </c>
      <c r="AO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20</v>
      </c>
      <c r="AV967" s="1">
        <v>50</v>
      </c>
      <c r="AW967" s="142" t="str">
        <f t="shared" si="28"/>
        <v/>
      </c>
      <c r="AX967" s="142" t="str">
        <f t="shared" si="29"/>
        <v/>
      </c>
    </row>
    <row r="968" spans="3:50">
      <c r="C968" s="1" t="s">
        <v>1241</v>
      </c>
      <c r="D968" s="1" t="s">
        <v>1249</v>
      </c>
      <c r="E968" s="1">
        <v>50</v>
      </c>
      <c r="F968" s="1">
        <v>390</v>
      </c>
      <c r="G968" s="1">
        <v>390</v>
      </c>
      <c r="H968" s="1">
        <v>4000</v>
      </c>
      <c r="I968" s="53">
        <v>1560</v>
      </c>
      <c r="J968" s="1">
        <v>100</v>
      </c>
      <c r="K968" s="1" t="s">
        <v>1352</v>
      </c>
      <c r="L968" s="53">
        <v>1560</v>
      </c>
      <c r="M968" s="53">
        <v>20</v>
      </c>
      <c r="N968" s="53">
        <v>10</v>
      </c>
      <c r="O968" s="53">
        <v>0</v>
      </c>
      <c r="P968" s="53">
        <v>0</v>
      </c>
      <c r="S968" s="53">
        <v>0</v>
      </c>
      <c r="T968" s="53">
        <v>0</v>
      </c>
      <c r="U968" s="53">
        <v>0</v>
      </c>
      <c r="V968" s="53">
        <v>0</v>
      </c>
      <c r="W968" s="53">
        <v>20</v>
      </c>
      <c r="X968" s="53">
        <v>50</v>
      </c>
      <c r="Y968" s="53">
        <v>20</v>
      </c>
      <c r="Z968" s="53">
        <v>10</v>
      </c>
      <c r="AA968" s="53">
        <v>0</v>
      </c>
      <c r="AB968" s="53">
        <v>0</v>
      </c>
      <c r="AC968" s="54">
        <v>0</v>
      </c>
      <c r="AD968" s="54">
        <v>0</v>
      </c>
      <c r="AE968" s="54">
        <v>0</v>
      </c>
      <c r="AF968" s="54">
        <v>0</v>
      </c>
      <c r="AG968" s="54">
        <v>0</v>
      </c>
      <c r="AH968" s="54">
        <v>0</v>
      </c>
      <c r="AI968" s="54">
        <v>20</v>
      </c>
      <c r="AJ968" s="54">
        <v>50</v>
      </c>
      <c r="AK968" s="1">
        <v>20</v>
      </c>
      <c r="AL968" s="1">
        <v>10</v>
      </c>
      <c r="AM968" s="1">
        <v>0</v>
      </c>
      <c r="AN968" s="1">
        <v>0</v>
      </c>
      <c r="AO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20</v>
      </c>
      <c r="AV968" s="1">
        <v>50</v>
      </c>
      <c r="AW968" s="142" t="str">
        <f t="shared" ref="AW968:AW1031" si="30">IF(SUM($E968:$AV968)&lt;&gt;0,IFERROR(IFERROR(INDEX(pname,MATCH($B968,pid_fao,0),1),INDEX(pname,MATCH($B968,pid_th,0),1)),""),"")</f>
        <v/>
      </c>
      <c r="AX968" s="142" t="str">
        <f t="shared" ref="AX968:AX1031" si="31">IF(SUM($E968:$AV968)&lt;&gt;0,IFERROR(IFERROR(INDEX(pname,MATCH($B968,pid_fao,0),5),INDEX(pname,MATCH($B968,pid_th,0),5)),""),"")</f>
        <v/>
      </c>
    </row>
    <row r="969" spans="3:50">
      <c r="C969" s="1" t="s">
        <v>1241</v>
      </c>
      <c r="D969" s="1" t="s">
        <v>1250</v>
      </c>
      <c r="E969" s="1">
        <v>813</v>
      </c>
      <c r="F969" s="1">
        <v>14547</v>
      </c>
      <c r="G969" s="1">
        <v>14547</v>
      </c>
      <c r="H969" s="1">
        <v>4000</v>
      </c>
      <c r="I969" s="53">
        <v>58188</v>
      </c>
      <c r="J969" s="1">
        <v>100</v>
      </c>
      <c r="K969" s="1" t="s">
        <v>1352</v>
      </c>
      <c r="L969" s="53">
        <v>58188</v>
      </c>
      <c r="M969" s="53">
        <v>20</v>
      </c>
      <c r="N969" s="53">
        <v>10</v>
      </c>
      <c r="O969" s="53">
        <v>0</v>
      </c>
      <c r="P969" s="53">
        <v>0</v>
      </c>
      <c r="S969" s="53">
        <v>0</v>
      </c>
      <c r="T969" s="53">
        <v>0</v>
      </c>
      <c r="U969" s="53">
        <v>0</v>
      </c>
      <c r="V969" s="53">
        <v>0</v>
      </c>
      <c r="W969" s="53">
        <v>20</v>
      </c>
      <c r="X969" s="53">
        <v>50</v>
      </c>
      <c r="Y969" s="53">
        <v>20</v>
      </c>
      <c r="Z969" s="53">
        <v>10</v>
      </c>
      <c r="AA969" s="53">
        <v>0</v>
      </c>
      <c r="AB969" s="53">
        <v>0</v>
      </c>
      <c r="AC969" s="54">
        <v>0</v>
      </c>
      <c r="AD969" s="54">
        <v>0</v>
      </c>
      <c r="AE969" s="54">
        <v>0</v>
      </c>
      <c r="AF969" s="54">
        <v>0</v>
      </c>
      <c r="AG969" s="54">
        <v>0</v>
      </c>
      <c r="AH969" s="54">
        <v>0</v>
      </c>
      <c r="AI969" s="54">
        <v>20</v>
      </c>
      <c r="AJ969" s="54">
        <v>50</v>
      </c>
      <c r="AK969" s="1">
        <v>20</v>
      </c>
      <c r="AL969" s="1">
        <v>10</v>
      </c>
      <c r="AM969" s="1">
        <v>0</v>
      </c>
      <c r="AN969" s="1">
        <v>0</v>
      </c>
      <c r="AO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20</v>
      </c>
      <c r="AV969" s="1">
        <v>50</v>
      </c>
      <c r="AW969" s="142" t="str">
        <f t="shared" si="30"/>
        <v/>
      </c>
      <c r="AX969" s="142" t="str">
        <f t="shared" si="31"/>
        <v/>
      </c>
    </row>
    <row r="970" spans="3:50">
      <c r="C970" s="1" t="s">
        <v>1241</v>
      </c>
      <c r="D970" s="1" t="s">
        <v>1251</v>
      </c>
      <c r="E970" s="1">
        <v>542</v>
      </c>
      <c r="F970" s="1">
        <v>11053</v>
      </c>
      <c r="G970" s="1">
        <v>10992</v>
      </c>
      <c r="H970" s="1">
        <v>4000</v>
      </c>
      <c r="I970" s="53">
        <v>43968</v>
      </c>
      <c r="J970" s="1">
        <v>100</v>
      </c>
      <c r="K970" s="1" t="s">
        <v>1352</v>
      </c>
      <c r="L970" s="53">
        <v>43968</v>
      </c>
      <c r="M970" s="53">
        <v>20</v>
      </c>
      <c r="N970" s="53">
        <v>10</v>
      </c>
      <c r="O970" s="53">
        <v>0</v>
      </c>
      <c r="P970" s="53">
        <v>0</v>
      </c>
      <c r="S970" s="53">
        <v>0</v>
      </c>
      <c r="T970" s="53">
        <v>0</v>
      </c>
      <c r="U970" s="53">
        <v>0</v>
      </c>
      <c r="V970" s="53">
        <v>0</v>
      </c>
      <c r="W970" s="53">
        <v>20</v>
      </c>
      <c r="X970" s="53">
        <v>50</v>
      </c>
      <c r="Y970" s="53">
        <v>20</v>
      </c>
      <c r="Z970" s="53">
        <v>10</v>
      </c>
      <c r="AA970" s="53">
        <v>0</v>
      </c>
      <c r="AB970" s="53">
        <v>0</v>
      </c>
      <c r="AC970" s="54">
        <v>0</v>
      </c>
      <c r="AD970" s="54">
        <v>0</v>
      </c>
      <c r="AE970" s="54">
        <v>0</v>
      </c>
      <c r="AF970" s="54">
        <v>0</v>
      </c>
      <c r="AG970" s="54">
        <v>0</v>
      </c>
      <c r="AH970" s="54">
        <v>0</v>
      </c>
      <c r="AI970" s="54">
        <v>20</v>
      </c>
      <c r="AJ970" s="54">
        <v>50</v>
      </c>
      <c r="AK970" s="1">
        <v>20</v>
      </c>
      <c r="AL970" s="1">
        <v>10</v>
      </c>
      <c r="AM970" s="1">
        <v>0</v>
      </c>
      <c r="AN970" s="1">
        <v>0</v>
      </c>
      <c r="AO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20</v>
      </c>
      <c r="AV970" s="1">
        <v>50</v>
      </c>
      <c r="AW970" s="142" t="str">
        <f t="shared" si="30"/>
        <v/>
      </c>
      <c r="AX970" s="142" t="str">
        <f t="shared" si="31"/>
        <v/>
      </c>
    </row>
    <row r="971" spans="3:50">
      <c r="C971" s="1" t="s">
        <v>1241</v>
      </c>
      <c r="D971" s="1" t="s">
        <v>1252</v>
      </c>
      <c r="E971" s="1">
        <v>0</v>
      </c>
      <c r="F971" s="1">
        <v>0</v>
      </c>
      <c r="G971" s="1">
        <v>0</v>
      </c>
      <c r="H971" s="1">
        <v>0</v>
      </c>
      <c r="I971" s="53">
        <v>0</v>
      </c>
      <c r="J971" s="1">
        <v>0</v>
      </c>
      <c r="K971" s="1" t="s">
        <v>1352</v>
      </c>
      <c r="L971" s="53">
        <v>0</v>
      </c>
      <c r="M971" s="53">
        <v>0</v>
      </c>
      <c r="N971" s="53">
        <v>0</v>
      </c>
      <c r="O971" s="53">
        <v>0</v>
      </c>
      <c r="P971" s="53">
        <v>0</v>
      </c>
      <c r="S971" s="53">
        <v>0</v>
      </c>
      <c r="T971" s="53">
        <v>0</v>
      </c>
      <c r="U971" s="53">
        <v>0</v>
      </c>
      <c r="V971" s="53">
        <v>0</v>
      </c>
      <c r="W971" s="53">
        <v>0</v>
      </c>
      <c r="X971" s="53">
        <v>0</v>
      </c>
      <c r="Y971" s="53">
        <v>0</v>
      </c>
      <c r="Z971" s="53">
        <v>0</v>
      </c>
      <c r="AA971" s="53">
        <v>0</v>
      </c>
      <c r="AB971" s="53">
        <v>0</v>
      </c>
      <c r="AC971" s="54">
        <v>0</v>
      </c>
      <c r="AD971" s="54">
        <v>0</v>
      </c>
      <c r="AE971" s="54">
        <v>0</v>
      </c>
      <c r="AF971" s="54">
        <v>0</v>
      </c>
      <c r="AG971" s="54">
        <v>0</v>
      </c>
      <c r="AH971" s="54">
        <v>0</v>
      </c>
      <c r="AI971" s="54">
        <v>0</v>
      </c>
      <c r="AJ971" s="54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42" t="str">
        <f t="shared" si="30"/>
        <v/>
      </c>
      <c r="AX971" s="142" t="str">
        <f t="shared" si="31"/>
        <v/>
      </c>
    </row>
    <row r="972" spans="3:50">
      <c r="C972" s="1" t="s">
        <v>1241</v>
      </c>
      <c r="D972" s="1" t="s">
        <v>1253</v>
      </c>
      <c r="E972" s="1">
        <v>434</v>
      </c>
      <c r="F972" s="1">
        <v>4944</v>
      </c>
      <c r="G972" s="1">
        <v>4944</v>
      </c>
      <c r="H972" s="1">
        <v>4000</v>
      </c>
      <c r="I972" s="53">
        <v>19776</v>
      </c>
      <c r="J972" s="1">
        <v>100</v>
      </c>
      <c r="K972" s="1" t="s">
        <v>1352</v>
      </c>
      <c r="L972" s="53">
        <v>19776</v>
      </c>
      <c r="M972" s="53">
        <v>20</v>
      </c>
      <c r="N972" s="53">
        <v>10</v>
      </c>
      <c r="O972" s="53">
        <v>0</v>
      </c>
      <c r="P972" s="53">
        <v>0</v>
      </c>
      <c r="S972" s="53">
        <v>0</v>
      </c>
      <c r="T972" s="53">
        <v>0</v>
      </c>
      <c r="U972" s="53">
        <v>0</v>
      </c>
      <c r="V972" s="53">
        <v>0</v>
      </c>
      <c r="W972" s="53">
        <v>20</v>
      </c>
      <c r="X972" s="53">
        <v>50</v>
      </c>
      <c r="Y972" s="53">
        <v>20</v>
      </c>
      <c r="Z972" s="53">
        <v>10</v>
      </c>
      <c r="AA972" s="53">
        <v>0</v>
      </c>
      <c r="AB972" s="53">
        <v>0</v>
      </c>
      <c r="AC972" s="54">
        <v>0</v>
      </c>
      <c r="AD972" s="54">
        <v>0</v>
      </c>
      <c r="AE972" s="54">
        <v>0</v>
      </c>
      <c r="AF972" s="54">
        <v>0</v>
      </c>
      <c r="AG972" s="54">
        <v>0</v>
      </c>
      <c r="AH972" s="54">
        <v>0</v>
      </c>
      <c r="AI972" s="54">
        <v>20</v>
      </c>
      <c r="AJ972" s="54">
        <v>50</v>
      </c>
      <c r="AK972" s="1">
        <v>20</v>
      </c>
      <c r="AL972" s="1">
        <v>10</v>
      </c>
      <c r="AM972" s="1">
        <v>0</v>
      </c>
      <c r="AN972" s="1">
        <v>0</v>
      </c>
      <c r="AO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20</v>
      </c>
      <c r="AV972" s="1">
        <v>50</v>
      </c>
      <c r="AW972" s="142" t="str">
        <f t="shared" si="30"/>
        <v/>
      </c>
      <c r="AX972" s="142" t="str">
        <f t="shared" si="31"/>
        <v/>
      </c>
    </row>
    <row r="973" spans="3:50">
      <c r="C973" s="1" t="s">
        <v>1254</v>
      </c>
      <c r="E973" s="1">
        <v>1181</v>
      </c>
      <c r="F973" s="1">
        <v>26127</v>
      </c>
      <c r="G973" s="1">
        <v>20946</v>
      </c>
      <c r="H973" s="1">
        <v>2405</v>
      </c>
      <c r="I973" s="53">
        <v>62838</v>
      </c>
      <c r="J973" s="1">
        <v>80</v>
      </c>
      <c r="K973" s="1">
        <v>20</v>
      </c>
      <c r="L973" s="53">
        <v>78061</v>
      </c>
      <c r="M973" s="53">
        <v>0</v>
      </c>
      <c r="N973" s="53">
        <v>0</v>
      </c>
      <c r="O973" s="53">
        <v>0</v>
      </c>
      <c r="P973" s="53">
        <v>0</v>
      </c>
      <c r="Q973" s="53" t="s">
        <v>1032</v>
      </c>
      <c r="R973" s="53" t="s">
        <v>1032</v>
      </c>
      <c r="S973" s="53">
        <v>0</v>
      </c>
      <c r="T973" s="53">
        <v>0</v>
      </c>
      <c r="U973" s="53">
        <v>0</v>
      </c>
      <c r="V973" s="53">
        <v>0</v>
      </c>
      <c r="W973" s="53">
        <v>0</v>
      </c>
      <c r="X973" s="53">
        <v>15</v>
      </c>
      <c r="Y973" s="53">
        <v>27.916666666666668</v>
      </c>
      <c r="Z973" s="53">
        <v>35.294117647058826</v>
      </c>
      <c r="AA973" s="53">
        <v>41.92307692307692</v>
      </c>
      <c r="AB973" s="53">
        <v>0</v>
      </c>
      <c r="AC973" s="54">
        <v>0</v>
      </c>
      <c r="AD973" s="54">
        <v>0</v>
      </c>
      <c r="AE973" s="54">
        <v>0</v>
      </c>
      <c r="AF973" s="54">
        <v>0</v>
      </c>
      <c r="AG973" s="54">
        <v>0</v>
      </c>
      <c r="AH973" s="54">
        <v>0</v>
      </c>
      <c r="AI973" s="54">
        <v>0</v>
      </c>
      <c r="AJ973" s="54">
        <v>0</v>
      </c>
      <c r="AK973" s="1">
        <v>36.200000000000003</v>
      </c>
      <c r="AL973" s="1">
        <v>32.8125</v>
      </c>
      <c r="AM973" s="1">
        <v>43.333333333333336</v>
      </c>
      <c r="AN973" s="1">
        <v>0</v>
      </c>
      <c r="AO973" s="1">
        <v>0</v>
      </c>
      <c r="AP973" s="1" t="s">
        <v>1032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42" t="str">
        <f t="shared" si="30"/>
        <v/>
      </c>
      <c r="AX973" s="142" t="str">
        <f t="shared" si="31"/>
        <v/>
      </c>
    </row>
    <row r="974" spans="3:50">
      <c r="C974" s="1" t="s">
        <v>1255</v>
      </c>
      <c r="D974" s="1" t="s">
        <v>1256</v>
      </c>
      <c r="E974" s="1">
        <v>26</v>
      </c>
      <c r="F974" s="1">
        <v>406</v>
      </c>
      <c r="G974" s="1">
        <v>376</v>
      </c>
      <c r="H974" s="1">
        <v>3000</v>
      </c>
      <c r="I974" s="53">
        <v>1128</v>
      </c>
      <c r="J974" s="1">
        <v>100</v>
      </c>
      <c r="K974" s="1">
        <v>0</v>
      </c>
      <c r="L974" s="53">
        <v>1218</v>
      </c>
      <c r="M974" s="53">
        <v>0</v>
      </c>
      <c r="N974" s="53">
        <v>0</v>
      </c>
      <c r="O974" s="53">
        <v>0</v>
      </c>
      <c r="P974" s="53">
        <v>0</v>
      </c>
      <c r="S974" s="53">
        <v>0</v>
      </c>
      <c r="T974" s="53">
        <v>0</v>
      </c>
      <c r="U974" s="53">
        <v>0</v>
      </c>
      <c r="V974" s="53">
        <v>0</v>
      </c>
      <c r="W974" s="53">
        <v>0</v>
      </c>
      <c r="X974" s="53">
        <v>10</v>
      </c>
      <c r="Y974" s="53">
        <v>30</v>
      </c>
      <c r="Z974" s="53">
        <v>60</v>
      </c>
      <c r="AB974" s="53">
        <v>0</v>
      </c>
      <c r="AC974" s="54">
        <v>0</v>
      </c>
      <c r="AD974" s="54">
        <v>0</v>
      </c>
      <c r="AE974" s="54">
        <v>0</v>
      </c>
      <c r="AF974" s="54">
        <v>0</v>
      </c>
      <c r="AG974" s="54">
        <v>0</v>
      </c>
      <c r="AH974" s="54">
        <v>0</v>
      </c>
      <c r="AI974" s="54">
        <v>0</v>
      </c>
      <c r="AJ974" s="54">
        <v>0</v>
      </c>
      <c r="AK974" s="1">
        <v>40</v>
      </c>
      <c r="AL974" s="1">
        <v>60</v>
      </c>
      <c r="AN974" s="1">
        <v>0</v>
      </c>
      <c r="AO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42" t="str">
        <f t="shared" si="30"/>
        <v/>
      </c>
      <c r="AX974" s="142" t="str">
        <f t="shared" si="31"/>
        <v/>
      </c>
    </row>
    <row r="975" spans="3:50">
      <c r="C975" s="1" t="s">
        <v>1255</v>
      </c>
      <c r="D975" s="1" t="s">
        <v>1257</v>
      </c>
      <c r="E975" s="1">
        <v>8</v>
      </c>
      <c r="F975" s="1">
        <v>143</v>
      </c>
      <c r="G975" s="1">
        <v>143</v>
      </c>
      <c r="H975" s="1">
        <v>3000</v>
      </c>
      <c r="I975" s="53">
        <v>429</v>
      </c>
      <c r="J975" s="1">
        <v>100</v>
      </c>
      <c r="K975" s="1">
        <v>0</v>
      </c>
      <c r="L975" s="53">
        <v>429</v>
      </c>
      <c r="M975" s="53">
        <v>0</v>
      </c>
      <c r="N975" s="53">
        <v>0</v>
      </c>
      <c r="O975" s="53">
        <v>0</v>
      </c>
      <c r="P975" s="53">
        <v>0</v>
      </c>
      <c r="S975" s="53">
        <v>0</v>
      </c>
      <c r="T975" s="53">
        <v>0</v>
      </c>
      <c r="U975" s="53">
        <v>0</v>
      </c>
      <c r="V975" s="53">
        <v>0</v>
      </c>
      <c r="W975" s="53">
        <v>0</v>
      </c>
      <c r="Y975" s="53">
        <v>20</v>
      </c>
      <c r="Z975" s="53">
        <v>30</v>
      </c>
      <c r="AA975" s="53">
        <v>50</v>
      </c>
      <c r="AB975" s="53">
        <v>0</v>
      </c>
      <c r="AC975" s="54">
        <v>0</v>
      </c>
      <c r="AD975" s="54">
        <v>0</v>
      </c>
      <c r="AE975" s="54">
        <v>0</v>
      </c>
      <c r="AF975" s="54">
        <v>0</v>
      </c>
      <c r="AG975" s="54">
        <v>0</v>
      </c>
      <c r="AH975" s="54">
        <v>0</v>
      </c>
      <c r="AI975" s="54">
        <v>0</v>
      </c>
      <c r="AJ975" s="54">
        <v>0</v>
      </c>
      <c r="AK975" s="1">
        <v>30</v>
      </c>
      <c r="AL975" s="1">
        <v>30</v>
      </c>
      <c r="AM975" s="1">
        <v>40</v>
      </c>
      <c r="AN975" s="1">
        <v>0</v>
      </c>
      <c r="AO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42" t="str">
        <f t="shared" si="30"/>
        <v/>
      </c>
      <c r="AX975" s="142" t="str">
        <f t="shared" si="31"/>
        <v/>
      </c>
    </row>
    <row r="976" spans="3:50">
      <c r="C976" s="1" t="s">
        <v>1255</v>
      </c>
      <c r="D976" s="1" t="s">
        <v>1258</v>
      </c>
      <c r="E976" s="1">
        <v>6</v>
      </c>
      <c r="F976" s="1">
        <v>84</v>
      </c>
      <c r="G976" s="1">
        <v>84</v>
      </c>
      <c r="H976" s="1">
        <v>3000</v>
      </c>
      <c r="I976" s="53">
        <v>252</v>
      </c>
      <c r="J976" s="1">
        <v>100</v>
      </c>
      <c r="K976" s="1">
        <v>0</v>
      </c>
      <c r="L976" s="53">
        <v>252</v>
      </c>
      <c r="M976" s="53">
        <v>0</v>
      </c>
      <c r="N976" s="53">
        <v>0</v>
      </c>
      <c r="O976" s="53">
        <v>0</v>
      </c>
      <c r="P976" s="53">
        <v>0</v>
      </c>
      <c r="S976" s="53">
        <v>0</v>
      </c>
      <c r="T976" s="53">
        <v>0</v>
      </c>
      <c r="U976" s="53">
        <v>0</v>
      </c>
      <c r="V976" s="53">
        <v>0</v>
      </c>
      <c r="W976" s="53">
        <v>0</v>
      </c>
      <c r="Z976" s="53">
        <v>100</v>
      </c>
      <c r="AB976" s="53">
        <v>0</v>
      </c>
      <c r="AC976" s="54">
        <v>0</v>
      </c>
      <c r="AD976" s="54">
        <v>0</v>
      </c>
      <c r="AE976" s="54">
        <v>0</v>
      </c>
      <c r="AF976" s="54">
        <v>0</v>
      </c>
      <c r="AG976" s="54">
        <v>0</v>
      </c>
      <c r="AH976" s="54">
        <v>0</v>
      </c>
      <c r="AI976" s="54">
        <v>0</v>
      </c>
      <c r="AJ976" s="54">
        <v>0</v>
      </c>
      <c r="AK976" s="1">
        <v>100</v>
      </c>
      <c r="AN976" s="1">
        <v>0</v>
      </c>
      <c r="AO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42" t="str">
        <f t="shared" si="30"/>
        <v/>
      </c>
      <c r="AX976" s="142" t="str">
        <f t="shared" si="31"/>
        <v/>
      </c>
    </row>
    <row r="977" spans="3:50">
      <c r="C977" s="1" t="s">
        <v>1255</v>
      </c>
      <c r="D977" s="1" t="s">
        <v>1259</v>
      </c>
      <c r="E977" s="1">
        <v>206</v>
      </c>
      <c r="F977" s="1">
        <v>6252</v>
      </c>
      <c r="G977" s="1">
        <v>3294</v>
      </c>
      <c r="H977" s="1">
        <v>3000</v>
      </c>
      <c r="I977" s="53">
        <v>9882</v>
      </c>
      <c r="J977" s="1">
        <v>100</v>
      </c>
      <c r="K977" s="1">
        <v>0</v>
      </c>
      <c r="L977" s="53">
        <v>18756</v>
      </c>
      <c r="M977" s="53">
        <v>0</v>
      </c>
      <c r="N977" s="53">
        <v>0</v>
      </c>
      <c r="O977" s="53">
        <v>0</v>
      </c>
      <c r="P977" s="53">
        <v>0</v>
      </c>
      <c r="S977" s="53">
        <v>0</v>
      </c>
      <c r="T977" s="53">
        <v>0</v>
      </c>
      <c r="U977" s="53">
        <v>0</v>
      </c>
      <c r="V977" s="53">
        <v>0</v>
      </c>
      <c r="W977" s="53">
        <v>0</v>
      </c>
      <c r="X977" s="53">
        <v>20</v>
      </c>
      <c r="Y977" s="53">
        <v>20</v>
      </c>
      <c r="Z977" s="53">
        <v>25</v>
      </c>
      <c r="AA977" s="53">
        <v>35</v>
      </c>
      <c r="AB977" s="53">
        <v>0</v>
      </c>
      <c r="AC977" s="54">
        <v>0</v>
      </c>
      <c r="AD977" s="54">
        <v>0</v>
      </c>
      <c r="AE977" s="54">
        <v>0</v>
      </c>
      <c r="AF977" s="54">
        <v>0</v>
      </c>
      <c r="AG977" s="54">
        <v>0</v>
      </c>
      <c r="AH977" s="54">
        <v>0</v>
      </c>
      <c r="AI977" s="54">
        <v>0</v>
      </c>
      <c r="AJ977" s="54">
        <v>0</v>
      </c>
      <c r="AK977" s="1">
        <v>35</v>
      </c>
      <c r="AL977" s="1">
        <v>35</v>
      </c>
      <c r="AM977" s="1">
        <v>30</v>
      </c>
      <c r="AN977" s="1">
        <v>0</v>
      </c>
      <c r="AO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42" t="str">
        <f t="shared" si="30"/>
        <v/>
      </c>
      <c r="AX977" s="142" t="str">
        <f t="shared" si="31"/>
        <v/>
      </c>
    </row>
    <row r="978" spans="3:50">
      <c r="C978" s="1" t="s">
        <v>1255</v>
      </c>
      <c r="D978" s="1" t="s">
        <v>1260</v>
      </c>
      <c r="E978" s="1">
        <v>7</v>
      </c>
      <c r="F978" s="1">
        <v>118</v>
      </c>
      <c r="G978" s="1">
        <v>118</v>
      </c>
      <c r="H978" s="1">
        <v>3000</v>
      </c>
      <c r="I978" s="53">
        <v>354</v>
      </c>
      <c r="J978" s="1">
        <v>100</v>
      </c>
      <c r="K978" s="1">
        <v>0</v>
      </c>
      <c r="L978" s="53">
        <v>34</v>
      </c>
      <c r="M978" s="53">
        <v>0</v>
      </c>
      <c r="N978" s="53">
        <v>0</v>
      </c>
      <c r="O978" s="53">
        <v>0</v>
      </c>
      <c r="P978" s="53">
        <v>0</v>
      </c>
      <c r="S978" s="53">
        <v>0</v>
      </c>
      <c r="T978" s="53">
        <v>0</v>
      </c>
      <c r="U978" s="53">
        <v>0</v>
      </c>
      <c r="V978" s="53">
        <v>0</v>
      </c>
      <c r="W978" s="53">
        <v>0</v>
      </c>
      <c r="Y978" s="53">
        <v>10</v>
      </c>
      <c r="Z978" s="53">
        <v>40</v>
      </c>
      <c r="AA978" s="53">
        <v>50</v>
      </c>
      <c r="AB978" s="53">
        <v>0</v>
      </c>
      <c r="AC978" s="54">
        <v>0</v>
      </c>
      <c r="AD978" s="54">
        <v>0</v>
      </c>
      <c r="AE978" s="54">
        <v>0</v>
      </c>
      <c r="AF978" s="54">
        <v>0</v>
      </c>
      <c r="AG978" s="54">
        <v>0</v>
      </c>
      <c r="AH978" s="54">
        <v>0</v>
      </c>
      <c r="AI978" s="54">
        <v>0</v>
      </c>
      <c r="AJ978" s="54">
        <v>0</v>
      </c>
      <c r="AK978" s="1">
        <v>20</v>
      </c>
      <c r="AL978" s="1">
        <v>20</v>
      </c>
      <c r="AM978" s="1">
        <v>60</v>
      </c>
      <c r="AN978" s="1">
        <v>0</v>
      </c>
      <c r="AO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42" t="str">
        <f t="shared" si="30"/>
        <v/>
      </c>
      <c r="AX978" s="142" t="str">
        <f t="shared" si="31"/>
        <v/>
      </c>
    </row>
    <row r="979" spans="3:50">
      <c r="C979" s="1" t="s">
        <v>1255</v>
      </c>
      <c r="D979" s="1" t="s">
        <v>1249</v>
      </c>
      <c r="I979" s="53">
        <v>0</v>
      </c>
      <c r="J979" s="1">
        <v>0</v>
      </c>
      <c r="K979" s="1">
        <v>0</v>
      </c>
      <c r="L979" s="53">
        <v>0</v>
      </c>
      <c r="M979" s="53">
        <v>0</v>
      </c>
      <c r="N979" s="53">
        <v>0</v>
      </c>
      <c r="O979" s="53">
        <v>0</v>
      </c>
      <c r="P979" s="53">
        <v>0</v>
      </c>
      <c r="S979" s="53">
        <v>0</v>
      </c>
      <c r="T979" s="53">
        <v>0</v>
      </c>
      <c r="U979" s="53">
        <v>0</v>
      </c>
      <c r="V979" s="53">
        <v>0</v>
      </c>
      <c r="W979" s="53">
        <v>0</v>
      </c>
      <c r="Y979" s="53">
        <v>0</v>
      </c>
      <c r="AB979" s="53">
        <v>0</v>
      </c>
      <c r="AC979" s="54">
        <v>0</v>
      </c>
      <c r="AD979" s="54">
        <v>0</v>
      </c>
      <c r="AE979" s="54">
        <v>0</v>
      </c>
      <c r="AF979" s="54">
        <v>0</v>
      </c>
      <c r="AG979" s="54">
        <v>0</v>
      </c>
      <c r="AH979" s="54">
        <v>0</v>
      </c>
      <c r="AI979" s="54">
        <v>0</v>
      </c>
      <c r="AJ979" s="54">
        <v>0</v>
      </c>
      <c r="AK979" s="1">
        <v>0</v>
      </c>
      <c r="AN979" s="1">
        <v>0</v>
      </c>
      <c r="AO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42" t="str">
        <f t="shared" si="30"/>
        <v/>
      </c>
      <c r="AX979" s="142" t="str">
        <f t="shared" si="31"/>
        <v/>
      </c>
    </row>
    <row r="980" spans="3:50">
      <c r="C980" s="1" t="s">
        <v>1255</v>
      </c>
      <c r="D980" s="1" t="s">
        <v>1261</v>
      </c>
      <c r="I980" s="53">
        <v>0</v>
      </c>
      <c r="J980" s="1">
        <v>0</v>
      </c>
      <c r="K980" s="1">
        <v>0</v>
      </c>
      <c r="L980" s="53">
        <v>0</v>
      </c>
      <c r="M980" s="53">
        <v>0</v>
      </c>
      <c r="N980" s="53">
        <v>0</v>
      </c>
      <c r="O980" s="53">
        <v>0</v>
      </c>
      <c r="P980" s="53">
        <v>0</v>
      </c>
      <c r="S980" s="53">
        <v>0</v>
      </c>
      <c r="T980" s="53">
        <v>0</v>
      </c>
      <c r="U980" s="53">
        <v>0</v>
      </c>
      <c r="V980" s="53">
        <v>0</v>
      </c>
      <c r="W980" s="53">
        <v>0</v>
      </c>
      <c r="Y980" s="53">
        <v>0</v>
      </c>
      <c r="AB980" s="53">
        <v>0</v>
      </c>
      <c r="AC980" s="54">
        <v>0</v>
      </c>
      <c r="AD980" s="54">
        <v>0</v>
      </c>
      <c r="AE980" s="54">
        <v>0</v>
      </c>
      <c r="AF980" s="54">
        <v>0</v>
      </c>
      <c r="AG980" s="54">
        <v>0</v>
      </c>
      <c r="AH980" s="54">
        <v>0</v>
      </c>
      <c r="AI980" s="54">
        <v>0</v>
      </c>
      <c r="AJ980" s="54">
        <v>0</v>
      </c>
      <c r="AK980" s="1">
        <v>0</v>
      </c>
      <c r="AN980" s="1">
        <v>0</v>
      </c>
      <c r="AO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42" t="str">
        <f t="shared" si="30"/>
        <v/>
      </c>
      <c r="AX980" s="142" t="str">
        <f t="shared" si="31"/>
        <v/>
      </c>
    </row>
    <row r="981" spans="3:50">
      <c r="C981" s="1" t="s">
        <v>1255</v>
      </c>
      <c r="D981" s="1" t="s">
        <v>1262</v>
      </c>
      <c r="E981" s="1">
        <v>16</v>
      </c>
      <c r="F981" s="1">
        <v>218</v>
      </c>
      <c r="G981" s="1">
        <v>208</v>
      </c>
      <c r="H981" s="1">
        <v>3000</v>
      </c>
      <c r="I981" s="53">
        <v>624</v>
      </c>
      <c r="J981" s="1">
        <v>100</v>
      </c>
      <c r="K981" s="1">
        <v>0</v>
      </c>
      <c r="L981" s="53">
        <v>654</v>
      </c>
      <c r="M981" s="53">
        <v>0</v>
      </c>
      <c r="N981" s="53">
        <v>0</v>
      </c>
      <c r="O981" s="53">
        <v>0</v>
      </c>
      <c r="P981" s="53">
        <v>0</v>
      </c>
      <c r="S981" s="53">
        <v>0</v>
      </c>
      <c r="T981" s="53">
        <v>0</v>
      </c>
      <c r="U981" s="53">
        <v>0</v>
      </c>
      <c r="V981" s="53">
        <v>0</v>
      </c>
      <c r="W981" s="53">
        <v>0</v>
      </c>
      <c r="X981" s="53">
        <v>5</v>
      </c>
      <c r="Y981" s="53">
        <v>15</v>
      </c>
      <c r="Z981" s="53">
        <v>40</v>
      </c>
      <c r="AA981" s="53">
        <v>40</v>
      </c>
      <c r="AB981" s="53">
        <v>0</v>
      </c>
      <c r="AC981" s="54">
        <v>0</v>
      </c>
      <c r="AD981" s="54">
        <v>0</v>
      </c>
      <c r="AE981" s="54">
        <v>0</v>
      </c>
      <c r="AF981" s="54">
        <v>0</v>
      </c>
      <c r="AG981" s="54">
        <v>0</v>
      </c>
      <c r="AH981" s="54">
        <v>0</v>
      </c>
      <c r="AI981" s="54">
        <v>0</v>
      </c>
      <c r="AJ981" s="54">
        <v>0</v>
      </c>
      <c r="AK981" s="1">
        <v>20</v>
      </c>
      <c r="AL981" s="1">
        <v>30</v>
      </c>
      <c r="AM981" s="1">
        <v>50</v>
      </c>
      <c r="AN981" s="1">
        <v>0</v>
      </c>
      <c r="AO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42" t="str">
        <f t="shared" si="30"/>
        <v/>
      </c>
      <c r="AX981" s="142" t="str">
        <f t="shared" si="31"/>
        <v/>
      </c>
    </row>
    <row r="982" spans="3:50">
      <c r="C982" s="1" t="s">
        <v>1255</v>
      </c>
      <c r="D982" s="1" t="s">
        <v>1073</v>
      </c>
      <c r="I982" s="53">
        <v>0</v>
      </c>
      <c r="J982" s="1">
        <v>0</v>
      </c>
      <c r="K982" s="1">
        <v>0</v>
      </c>
      <c r="L982" s="53">
        <v>0</v>
      </c>
      <c r="M982" s="53">
        <v>0</v>
      </c>
      <c r="N982" s="53">
        <v>0</v>
      </c>
      <c r="O982" s="53">
        <v>0</v>
      </c>
      <c r="P982" s="53">
        <v>0</v>
      </c>
      <c r="S982" s="53">
        <v>0</v>
      </c>
      <c r="T982" s="53">
        <v>0</v>
      </c>
      <c r="U982" s="53">
        <v>0</v>
      </c>
      <c r="V982" s="53">
        <v>0</v>
      </c>
      <c r="W982" s="53">
        <v>0</v>
      </c>
      <c r="Y982" s="53">
        <v>0</v>
      </c>
      <c r="AB982" s="53">
        <v>0</v>
      </c>
      <c r="AC982" s="54">
        <v>0</v>
      </c>
      <c r="AD982" s="54">
        <v>0</v>
      </c>
      <c r="AE982" s="54">
        <v>0</v>
      </c>
      <c r="AF982" s="54">
        <v>0</v>
      </c>
      <c r="AG982" s="54">
        <v>0</v>
      </c>
      <c r="AH982" s="54">
        <v>0</v>
      </c>
      <c r="AI982" s="54">
        <v>0</v>
      </c>
      <c r="AJ982" s="54">
        <v>0</v>
      </c>
      <c r="AK982" s="1">
        <v>0</v>
      </c>
      <c r="AN982" s="1">
        <v>0</v>
      </c>
      <c r="AO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42" t="str">
        <f t="shared" si="30"/>
        <v/>
      </c>
      <c r="AX982" s="142" t="str">
        <f t="shared" si="31"/>
        <v/>
      </c>
    </row>
    <row r="983" spans="3:50">
      <c r="C983" s="1" t="s">
        <v>1255</v>
      </c>
      <c r="D983" s="1" t="s">
        <v>1263</v>
      </c>
      <c r="E983" s="1">
        <v>2</v>
      </c>
      <c r="F983" s="1">
        <v>20</v>
      </c>
      <c r="G983" s="1">
        <v>20</v>
      </c>
      <c r="H983" s="1">
        <v>3000</v>
      </c>
      <c r="I983" s="53">
        <v>60</v>
      </c>
      <c r="J983" s="1">
        <v>100</v>
      </c>
      <c r="K983" s="1">
        <v>0</v>
      </c>
      <c r="L983" s="53">
        <v>60</v>
      </c>
      <c r="M983" s="53">
        <v>0</v>
      </c>
      <c r="N983" s="53">
        <v>0</v>
      </c>
      <c r="O983" s="53">
        <v>0</v>
      </c>
      <c r="P983" s="53">
        <v>0</v>
      </c>
      <c r="S983" s="53">
        <v>0</v>
      </c>
      <c r="T983" s="53">
        <v>0</v>
      </c>
      <c r="U983" s="53">
        <v>0</v>
      </c>
      <c r="V983" s="53">
        <v>0</v>
      </c>
      <c r="W983" s="53">
        <v>0</v>
      </c>
      <c r="Y983" s="53">
        <v>100</v>
      </c>
      <c r="AB983" s="53">
        <v>0</v>
      </c>
      <c r="AC983" s="54">
        <v>0</v>
      </c>
      <c r="AD983" s="54">
        <v>0</v>
      </c>
      <c r="AE983" s="54">
        <v>0</v>
      </c>
      <c r="AF983" s="54">
        <v>0</v>
      </c>
      <c r="AG983" s="54">
        <v>0</v>
      </c>
      <c r="AH983" s="54">
        <v>0</v>
      </c>
      <c r="AI983" s="54">
        <v>0</v>
      </c>
      <c r="AJ983" s="54">
        <v>0</v>
      </c>
      <c r="AK983" s="1">
        <v>100</v>
      </c>
      <c r="AN983" s="1">
        <v>0</v>
      </c>
      <c r="AO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42" t="str">
        <f t="shared" si="30"/>
        <v/>
      </c>
      <c r="AX983" s="142" t="str">
        <f t="shared" si="31"/>
        <v/>
      </c>
    </row>
    <row r="984" spans="3:50">
      <c r="C984" s="1" t="s">
        <v>1255</v>
      </c>
      <c r="D984" s="1" t="s">
        <v>1264</v>
      </c>
      <c r="E984" s="1">
        <v>129</v>
      </c>
      <c r="F984" s="1">
        <v>1494</v>
      </c>
      <c r="G984" s="1">
        <v>1251</v>
      </c>
      <c r="H984" s="1">
        <v>3000</v>
      </c>
      <c r="I984" s="53">
        <v>3753</v>
      </c>
      <c r="J984" s="1">
        <v>100</v>
      </c>
      <c r="K984" s="1">
        <v>0</v>
      </c>
      <c r="L984" s="53">
        <v>4482</v>
      </c>
      <c r="M984" s="53">
        <v>0</v>
      </c>
      <c r="N984" s="53">
        <v>0</v>
      </c>
      <c r="O984" s="53">
        <v>0</v>
      </c>
      <c r="P984" s="53">
        <v>0</v>
      </c>
      <c r="S984" s="53">
        <v>0</v>
      </c>
      <c r="T984" s="53">
        <v>0</v>
      </c>
      <c r="U984" s="53">
        <v>0</v>
      </c>
      <c r="V984" s="53">
        <v>0</v>
      </c>
      <c r="W984" s="53">
        <v>0</v>
      </c>
      <c r="X984" s="53">
        <v>10</v>
      </c>
      <c r="Y984" s="53">
        <v>35</v>
      </c>
      <c r="Z984" s="53">
        <v>20</v>
      </c>
      <c r="AA984" s="53">
        <v>35</v>
      </c>
      <c r="AB984" s="53">
        <v>0</v>
      </c>
      <c r="AC984" s="54">
        <v>0</v>
      </c>
      <c r="AD984" s="54">
        <v>0</v>
      </c>
      <c r="AE984" s="54">
        <v>0</v>
      </c>
      <c r="AF984" s="54">
        <v>0</v>
      </c>
      <c r="AG984" s="54">
        <v>0</v>
      </c>
      <c r="AH984" s="54">
        <v>0</v>
      </c>
      <c r="AI984" s="54">
        <v>0</v>
      </c>
      <c r="AJ984" s="54">
        <v>0</v>
      </c>
      <c r="AK984" s="1">
        <v>50</v>
      </c>
      <c r="AL984" s="1">
        <v>50</v>
      </c>
      <c r="AN984" s="1">
        <v>0</v>
      </c>
      <c r="AO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42" t="str">
        <f t="shared" si="30"/>
        <v/>
      </c>
      <c r="AX984" s="142" t="str">
        <f t="shared" si="31"/>
        <v/>
      </c>
    </row>
    <row r="985" spans="3:50">
      <c r="C985" s="1" t="s">
        <v>1255</v>
      </c>
      <c r="D985" s="1" t="s">
        <v>1265</v>
      </c>
      <c r="E985" s="1">
        <v>11</v>
      </c>
      <c r="F985" s="1">
        <v>145</v>
      </c>
      <c r="G985" s="1">
        <v>145</v>
      </c>
      <c r="H985" s="1">
        <v>3000</v>
      </c>
      <c r="I985" s="53">
        <v>435</v>
      </c>
      <c r="J985" s="1">
        <v>100</v>
      </c>
      <c r="K985" s="1">
        <v>0</v>
      </c>
      <c r="L985" s="53">
        <v>435</v>
      </c>
      <c r="M985" s="53">
        <v>0</v>
      </c>
      <c r="N985" s="53">
        <v>0</v>
      </c>
      <c r="O985" s="53">
        <v>0</v>
      </c>
      <c r="P985" s="53">
        <v>0</v>
      </c>
      <c r="S985" s="53">
        <v>0</v>
      </c>
      <c r="T985" s="53">
        <v>0</v>
      </c>
      <c r="U985" s="53">
        <v>0</v>
      </c>
      <c r="V985" s="53">
        <v>0</v>
      </c>
      <c r="W985" s="53">
        <v>0</v>
      </c>
      <c r="Y985" s="53">
        <v>15</v>
      </c>
      <c r="Z985" s="53">
        <v>15</v>
      </c>
      <c r="AA985" s="53">
        <v>70</v>
      </c>
      <c r="AB985" s="53">
        <v>0</v>
      </c>
      <c r="AC985" s="54">
        <v>0</v>
      </c>
      <c r="AD985" s="54">
        <v>0</v>
      </c>
      <c r="AE985" s="54">
        <v>0</v>
      </c>
      <c r="AF985" s="54">
        <v>0</v>
      </c>
      <c r="AG985" s="54">
        <v>0</v>
      </c>
      <c r="AH985" s="54">
        <v>0</v>
      </c>
      <c r="AI985" s="54">
        <v>0</v>
      </c>
      <c r="AJ985" s="54">
        <v>0</v>
      </c>
      <c r="AK985" s="1">
        <v>15</v>
      </c>
      <c r="AL985" s="1">
        <v>25</v>
      </c>
      <c r="AM985" s="1">
        <v>60</v>
      </c>
      <c r="AN985" s="1">
        <v>0</v>
      </c>
      <c r="AO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42" t="str">
        <f t="shared" si="30"/>
        <v/>
      </c>
      <c r="AX985" s="142" t="str">
        <f t="shared" si="31"/>
        <v/>
      </c>
    </row>
    <row r="986" spans="3:50">
      <c r="C986" s="1" t="s">
        <v>1255</v>
      </c>
      <c r="D986" s="1" t="s">
        <v>1266</v>
      </c>
      <c r="E986" s="1">
        <v>86</v>
      </c>
      <c r="F986" s="1">
        <v>1099</v>
      </c>
      <c r="G986" s="1">
        <v>999</v>
      </c>
      <c r="H986" s="1">
        <v>3000</v>
      </c>
      <c r="I986" s="53">
        <v>2997</v>
      </c>
      <c r="J986" s="1">
        <v>100</v>
      </c>
      <c r="K986" s="1">
        <v>0</v>
      </c>
      <c r="L986" s="53">
        <v>3297</v>
      </c>
      <c r="M986" s="53">
        <v>0</v>
      </c>
      <c r="N986" s="53">
        <v>0</v>
      </c>
      <c r="O986" s="53">
        <v>0</v>
      </c>
      <c r="P986" s="53">
        <v>0</v>
      </c>
      <c r="S986" s="53">
        <v>0</v>
      </c>
      <c r="T986" s="53">
        <v>0</v>
      </c>
      <c r="U986" s="53">
        <v>0</v>
      </c>
      <c r="V986" s="53">
        <v>0</v>
      </c>
      <c r="W986" s="53">
        <v>0</v>
      </c>
      <c r="Y986" s="53">
        <v>20</v>
      </c>
      <c r="Z986" s="53">
        <v>25</v>
      </c>
      <c r="AA986" s="53">
        <v>55</v>
      </c>
      <c r="AB986" s="53">
        <v>0</v>
      </c>
      <c r="AC986" s="54">
        <v>0</v>
      </c>
      <c r="AD986" s="54">
        <v>0</v>
      </c>
      <c r="AE986" s="54">
        <v>0</v>
      </c>
      <c r="AF986" s="54">
        <v>0</v>
      </c>
      <c r="AG986" s="54">
        <v>0</v>
      </c>
      <c r="AH986" s="54">
        <v>0</v>
      </c>
      <c r="AI986" s="54">
        <v>0</v>
      </c>
      <c r="AJ986" s="54">
        <v>0</v>
      </c>
      <c r="AK986" s="1">
        <v>20</v>
      </c>
      <c r="AL986" s="1">
        <v>25</v>
      </c>
      <c r="AM986" s="1">
        <v>55</v>
      </c>
      <c r="AN986" s="1">
        <v>0</v>
      </c>
      <c r="AO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42" t="str">
        <f t="shared" si="30"/>
        <v/>
      </c>
      <c r="AX986" s="142" t="str">
        <f t="shared" si="31"/>
        <v/>
      </c>
    </row>
    <row r="987" spans="3:50">
      <c r="C987" s="1" t="s">
        <v>1255</v>
      </c>
      <c r="D987" s="1" t="s">
        <v>1267</v>
      </c>
      <c r="E987" s="1">
        <v>86</v>
      </c>
      <c r="F987" s="1">
        <v>3347</v>
      </c>
      <c r="G987" s="1">
        <v>2944</v>
      </c>
      <c r="H987" s="1">
        <v>3000</v>
      </c>
      <c r="I987" s="53">
        <v>8832</v>
      </c>
      <c r="J987" s="1">
        <v>100</v>
      </c>
      <c r="K987" s="1">
        <v>0</v>
      </c>
      <c r="L987" s="53">
        <v>10041</v>
      </c>
      <c r="M987" s="53">
        <v>0</v>
      </c>
      <c r="N987" s="53">
        <v>0</v>
      </c>
      <c r="O987" s="53">
        <v>0</v>
      </c>
      <c r="P987" s="53">
        <v>0</v>
      </c>
      <c r="S987" s="53">
        <v>0</v>
      </c>
      <c r="T987" s="53">
        <v>0</v>
      </c>
      <c r="U987" s="53">
        <v>0</v>
      </c>
      <c r="V987" s="53">
        <v>0</v>
      </c>
      <c r="W987" s="53">
        <v>0</v>
      </c>
      <c r="X987" s="53">
        <v>15</v>
      </c>
      <c r="Y987" s="53">
        <v>25</v>
      </c>
      <c r="Z987" s="53">
        <v>35</v>
      </c>
      <c r="AA987" s="53">
        <v>25</v>
      </c>
      <c r="AB987" s="53">
        <v>0</v>
      </c>
      <c r="AC987" s="54">
        <v>0</v>
      </c>
      <c r="AD987" s="54">
        <v>0</v>
      </c>
      <c r="AE987" s="54">
        <v>0</v>
      </c>
      <c r="AF987" s="54">
        <v>0</v>
      </c>
      <c r="AG987" s="54">
        <v>0</v>
      </c>
      <c r="AH987" s="54">
        <v>0</v>
      </c>
      <c r="AI987" s="54">
        <v>0</v>
      </c>
      <c r="AJ987" s="54">
        <v>0</v>
      </c>
      <c r="AK987" s="1">
        <v>25</v>
      </c>
      <c r="AL987" s="1">
        <v>35</v>
      </c>
      <c r="AM987" s="1">
        <v>40</v>
      </c>
      <c r="AN987" s="1">
        <v>0</v>
      </c>
      <c r="AO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42" t="str">
        <f t="shared" si="30"/>
        <v/>
      </c>
      <c r="AX987" s="142" t="str">
        <f t="shared" si="31"/>
        <v/>
      </c>
    </row>
    <row r="988" spans="3:50">
      <c r="C988" s="1" t="s">
        <v>1255</v>
      </c>
      <c r="D988" s="1" t="s">
        <v>1268</v>
      </c>
      <c r="E988" s="1">
        <v>3</v>
      </c>
      <c r="F988" s="1">
        <v>23</v>
      </c>
      <c r="G988" s="1">
        <v>23</v>
      </c>
      <c r="H988" s="1">
        <v>3000</v>
      </c>
      <c r="I988" s="53">
        <v>69</v>
      </c>
      <c r="J988" s="1">
        <v>100</v>
      </c>
      <c r="K988" s="1">
        <v>0</v>
      </c>
      <c r="L988" s="53">
        <v>69</v>
      </c>
      <c r="M988" s="53">
        <v>0</v>
      </c>
      <c r="N988" s="53">
        <v>0</v>
      </c>
      <c r="O988" s="53">
        <v>0</v>
      </c>
      <c r="P988" s="53">
        <v>0</v>
      </c>
      <c r="S988" s="53">
        <v>0</v>
      </c>
      <c r="T988" s="53">
        <v>0</v>
      </c>
      <c r="U988" s="53">
        <v>0</v>
      </c>
      <c r="V988" s="53">
        <v>0</v>
      </c>
      <c r="W988" s="53">
        <v>0</v>
      </c>
      <c r="Y988" s="53">
        <v>100</v>
      </c>
      <c r="AB988" s="53">
        <v>0</v>
      </c>
      <c r="AC988" s="54">
        <v>0</v>
      </c>
      <c r="AD988" s="54">
        <v>0</v>
      </c>
      <c r="AE988" s="54">
        <v>0</v>
      </c>
      <c r="AF988" s="54">
        <v>0</v>
      </c>
      <c r="AG988" s="54">
        <v>0</v>
      </c>
      <c r="AH988" s="54">
        <v>0</v>
      </c>
      <c r="AI988" s="54">
        <v>0</v>
      </c>
      <c r="AJ988" s="54">
        <v>0</v>
      </c>
      <c r="AK988" s="1">
        <v>100</v>
      </c>
      <c r="AN988" s="1">
        <v>0</v>
      </c>
      <c r="AO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42" t="str">
        <f t="shared" si="30"/>
        <v/>
      </c>
      <c r="AX988" s="142" t="str">
        <f t="shared" si="31"/>
        <v/>
      </c>
    </row>
    <row r="989" spans="3:50">
      <c r="C989" s="1" t="s">
        <v>1255</v>
      </c>
      <c r="D989" s="1" t="s">
        <v>1269</v>
      </c>
      <c r="E989" s="1">
        <v>115</v>
      </c>
      <c r="F989" s="1">
        <v>1495</v>
      </c>
      <c r="G989" s="1">
        <v>814</v>
      </c>
      <c r="H989" s="1">
        <v>3000</v>
      </c>
      <c r="I989" s="53">
        <v>2442</v>
      </c>
      <c r="J989" s="1">
        <v>100</v>
      </c>
      <c r="K989" s="1">
        <v>0</v>
      </c>
      <c r="L989" s="53">
        <v>4485</v>
      </c>
      <c r="M989" s="53">
        <v>0</v>
      </c>
      <c r="N989" s="53">
        <v>0</v>
      </c>
      <c r="O989" s="53">
        <v>0</v>
      </c>
      <c r="P989" s="53">
        <v>0</v>
      </c>
      <c r="S989" s="53">
        <v>0</v>
      </c>
      <c r="T989" s="53">
        <v>0</v>
      </c>
      <c r="U989" s="53">
        <v>0</v>
      </c>
      <c r="V989" s="53">
        <v>0</v>
      </c>
      <c r="W989" s="53">
        <v>0</v>
      </c>
      <c r="Y989" s="53">
        <v>20</v>
      </c>
      <c r="Z989" s="53">
        <v>35</v>
      </c>
      <c r="AA989" s="53">
        <v>45</v>
      </c>
      <c r="AB989" s="53">
        <v>0</v>
      </c>
      <c r="AC989" s="54">
        <v>0</v>
      </c>
      <c r="AD989" s="54">
        <v>0</v>
      </c>
      <c r="AE989" s="54">
        <v>0</v>
      </c>
      <c r="AF989" s="54">
        <v>0</v>
      </c>
      <c r="AG989" s="54">
        <v>0</v>
      </c>
      <c r="AH989" s="54">
        <v>0</v>
      </c>
      <c r="AI989" s="54">
        <v>0</v>
      </c>
      <c r="AJ989" s="54">
        <v>0</v>
      </c>
      <c r="AK989" s="1">
        <v>20</v>
      </c>
      <c r="AL989" s="1">
        <v>35</v>
      </c>
      <c r="AM989" s="1">
        <v>45</v>
      </c>
      <c r="AN989" s="1">
        <v>0</v>
      </c>
      <c r="AO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42" t="str">
        <f t="shared" si="30"/>
        <v/>
      </c>
      <c r="AX989" s="142" t="str">
        <f t="shared" si="31"/>
        <v/>
      </c>
    </row>
    <row r="990" spans="3:50">
      <c r="C990" s="1" t="s">
        <v>1255</v>
      </c>
      <c r="D990" s="1" t="s">
        <v>1270</v>
      </c>
      <c r="E990" s="1">
        <v>110</v>
      </c>
      <c r="F990" s="1">
        <v>3222</v>
      </c>
      <c r="G990" s="1">
        <v>2922</v>
      </c>
      <c r="H990" s="1">
        <v>3000</v>
      </c>
      <c r="I990" s="53">
        <v>8766</v>
      </c>
      <c r="J990" s="1">
        <v>100</v>
      </c>
      <c r="K990" s="1">
        <v>0</v>
      </c>
      <c r="L990" s="53">
        <v>9666</v>
      </c>
      <c r="M990" s="53">
        <v>0</v>
      </c>
      <c r="N990" s="53">
        <v>0</v>
      </c>
      <c r="O990" s="53">
        <v>0</v>
      </c>
      <c r="P990" s="53">
        <v>0</v>
      </c>
      <c r="S990" s="53">
        <v>0</v>
      </c>
      <c r="T990" s="53">
        <v>0</v>
      </c>
      <c r="U990" s="53">
        <v>0</v>
      </c>
      <c r="V990" s="53">
        <v>0</v>
      </c>
      <c r="W990" s="53">
        <v>0</v>
      </c>
      <c r="X990" s="53">
        <v>15</v>
      </c>
      <c r="Y990" s="53">
        <v>35</v>
      </c>
      <c r="Z990" s="53">
        <v>25</v>
      </c>
      <c r="AA990" s="53">
        <v>25</v>
      </c>
      <c r="AB990" s="53">
        <v>0</v>
      </c>
      <c r="AC990" s="54">
        <v>0</v>
      </c>
      <c r="AD990" s="54">
        <v>0</v>
      </c>
      <c r="AE990" s="54">
        <v>0</v>
      </c>
      <c r="AF990" s="54">
        <v>0</v>
      </c>
      <c r="AG990" s="54">
        <v>0</v>
      </c>
      <c r="AH990" s="54">
        <v>0</v>
      </c>
      <c r="AI990" s="54">
        <v>0</v>
      </c>
      <c r="AJ990" s="54">
        <v>0</v>
      </c>
      <c r="AK990" s="1">
        <v>50</v>
      </c>
      <c r="AL990" s="1">
        <v>25</v>
      </c>
      <c r="AM990" s="1">
        <v>25</v>
      </c>
      <c r="AN990" s="1">
        <v>0</v>
      </c>
      <c r="AO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42" t="str">
        <f t="shared" si="30"/>
        <v/>
      </c>
      <c r="AX990" s="142" t="str">
        <f t="shared" si="31"/>
        <v/>
      </c>
    </row>
    <row r="991" spans="3:50">
      <c r="C991" s="1" t="s">
        <v>1255</v>
      </c>
      <c r="D991" s="1" t="s">
        <v>1271</v>
      </c>
      <c r="I991" s="53">
        <v>0</v>
      </c>
      <c r="J991" s="1">
        <v>0</v>
      </c>
      <c r="K991" s="1">
        <v>0</v>
      </c>
      <c r="L991" s="53">
        <v>0</v>
      </c>
      <c r="M991" s="53">
        <v>0</v>
      </c>
      <c r="N991" s="53">
        <v>0</v>
      </c>
      <c r="O991" s="53">
        <v>0</v>
      </c>
      <c r="P991" s="53">
        <v>0</v>
      </c>
      <c r="S991" s="53">
        <v>0</v>
      </c>
      <c r="T991" s="53">
        <v>0</v>
      </c>
      <c r="U991" s="53">
        <v>0</v>
      </c>
      <c r="V991" s="53">
        <v>0</v>
      </c>
      <c r="W991" s="53">
        <v>0</v>
      </c>
      <c r="Y991" s="53">
        <v>0</v>
      </c>
      <c r="AB991" s="53">
        <v>0</v>
      </c>
      <c r="AC991" s="54">
        <v>0</v>
      </c>
      <c r="AD991" s="54">
        <v>0</v>
      </c>
      <c r="AE991" s="54">
        <v>0</v>
      </c>
      <c r="AF991" s="54">
        <v>0</v>
      </c>
      <c r="AG991" s="54">
        <v>0</v>
      </c>
      <c r="AH991" s="54">
        <v>0</v>
      </c>
      <c r="AI991" s="54">
        <v>0</v>
      </c>
      <c r="AJ991" s="54">
        <v>0</v>
      </c>
      <c r="AK991" s="1">
        <v>0</v>
      </c>
      <c r="AN991" s="1">
        <v>0</v>
      </c>
      <c r="AO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42" t="str">
        <f t="shared" si="30"/>
        <v/>
      </c>
      <c r="AX991" s="142" t="str">
        <f t="shared" si="31"/>
        <v/>
      </c>
    </row>
    <row r="992" spans="3:50">
      <c r="C992" s="1" t="s">
        <v>1255</v>
      </c>
      <c r="D992" s="1" t="s">
        <v>1272</v>
      </c>
      <c r="E992" s="1">
        <v>39</v>
      </c>
      <c r="F992" s="1">
        <v>683</v>
      </c>
      <c r="G992" s="1">
        <v>564</v>
      </c>
      <c r="H992" s="1">
        <v>3000</v>
      </c>
      <c r="I992" s="53">
        <v>1692</v>
      </c>
      <c r="J992" s="1">
        <v>100</v>
      </c>
      <c r="K992" s="1">
        <v>0</v>
      </c>
      <c r="L992" s="53">
        <v>2049</v>
      </c>
      <c r="M992" s="53">
        <v>0</v>
      </c>
      <c r="N992" s="53">
        <v>0</v>
      </c>
      <c r="O992" s="53">
        <v>0</v>
      </c>
      <c r="P992" s="53">
        <v>0</v>
      </c>
      <c r="S992" s="53">
        <v>0</v>
      </c>
      <c r="T992" s="53">
        <v>0</v>
      </c>
      <c r="U992" s="53">
        <v>0</v>
      </c>
      <c r="V992" s="53">
        <v>0</v>
      </c>
      <c r="W992" s="53">
        <v>0</v>
      </c>
      <c r="Y992" s="53">
        <v>50</v>
      </c>
      <c r="Z992" s="53">
        <v>50</v>
      </c>
      <c r="AB992" s="53">
        <v>0</v>
      </c>
      <c r="AC992" s="54">
        <v>0</v>
      </c>
      <c r="AD992" s="54">
        <v>0</v>
      </c>
      <c r="AE992" s="54">
        <v>0</v>
      </c>
      <c r="AF992" s="54">
        <v>0</v>
      </c>
      <c r="AG992" s="54">
        <v>0</v>
      </c>
      <c r="AH992" s="54">
        <v>0</v>
      </c>
      <c r="AI992" s="54">
        <v>0</v>
      </c>
      <c r="AJ992" s="54">
        <v>0</v>
      </c>
      <c r="AK992" s="1">
        <v>45</v>
      </c>
      <c r="AL992" s="1">
        <v>55</v>
      </c>
      <c r="AN992" s="1">
        <v>0</v>
      </c>
      <c r="AO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42" t="str">
        <f t="shared" si="30"/>
        <v/>
      </c>
      <c r="AX992" s="142" t="str">
        <f t="shared" si="31"/>
        <v/>
      </c>
    </row>
    <row r="993" spans="3:50">
      <c r="C993" s="1" t="s">
        <v>1255</v>
      </c>
      <c r="D993" s="1" t="s">
        <v>1273</v>
      </c>
      <c r="E993" s="1">
        <v>57</v>
      </c>
      <c r="F993" s="1">
        <v>2185</v>
      </c>
      <c r="G993" s="1">
        <v>1902</v>
      </c>
      <c r="H993" s="1">
        <v>3000</v>
      </c>
      <c r="I993" s="53">
        <v>5706</v>
      </c>
      <c r="J993" s="1">
        <v>100</v>
      </c>
      <c r="K993" s="1">
        <v>0</v>
      </c>
      <c r="L993" s="53">
        <v>6555</v>
      </c>
      <c r="M993" s="53">
        <v>0</v>
      </c>
      <c r="N993" s="53">
        <v>0</v>
      </c>
      <c r="O993" s="53">
        <v>0</v>
      </c>
      <c r="P993" s="53">
        <v>0</v>
      </c>
      <c r="S993" s="53">
        <v>0</v>
      </c>
      <c r="T993" s="53">
        <v>0</v>
      </c>
      <c r="U993" s="53">
        <v>0</v>
      </c>
      <c r="V993" s="53">
        <v>0</v>
      </c>
      <c r="W993" s="53">
        <v>0</v>
      </c>
      <c r="X993" s="53">
        <v>20</v>
      </c>
      <c r="Y993" s="53">
        <v>10</v>
      </c>
      <c r="Z993" s="53">
        <v>35</v>
      </c>
      <c r="AA993" s="53">
        <v>35</v>
      </c>
      <c r="AB993" s="53">
        <v>0</v>
      </c>
      <c r="AC993" s="54">
        <v>0</v>
      </c>
      <c r="AD993" s="54">
        <v>0</v>
      </c>
      <c r="AE993" s="54">
        <v>0</v>
      </c>
      <c r="AF993" s="54">
        <v>0</v>
      </c>
      <c r="AG993" s="54">
        <v>0</v>
      </c>
      <c r="AH993" s="54">
        <v>0</v>
      </c>
      <c r="AI993" s="54">
        <v>0</v>
      </c>
      <c r="AJ993" s="54">
        <v>0</v>
      </c>
      <c r="AK993" s="1">
        <v>30</v>
      </c>
      <c r="AL993" s="1">
        <v>35</v>
      </c>
      <c r="AM993" s="1">
        <v>35</v>
      </c>
      <c r="AN993" s="1">
        <v>0</v>
      </c>
      <c r="AO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42" t="str">
        <f t="shared" si="30"/>
        <v/>
      </c>
      <c r="AX993" s="142" t="str">
        <f t="shared" si="31"/>
        <v/>
      </c>
    </row>
    <row r="994" spans="3:50">
      <c r="C994" s="1" t="s">
        <v>1255</v>
      </c>
      <c r="D994" s="1" t="s">
        <v>1274</v>
      </c>
      <c r="E994" s="1">
        <v>134</v>
      </c>
      <c r="F994" s="1">
        <v>2653</v>
      </c>
      <c r="G994" s="1">
        <v>2599</v>
      </c>
      <c r="H994" s="1">
        <v>3000</v>
      </c>
      <c r="I994" s="53">
        <v>7797</v>
      </c>
      <c r="J994" s="1">
        <v>100</v>
      </c>
      <c r="K994" s="1">
        <v>0</v>
      </c>
      <c r="L994" s="53">
        <v>7959</v>
      </c>
      <c r="M994" s="53">
        <v>0</v>
      </c>
      <c r="N994" s="53">
        <v>0</v>
      </c>
      <c r="O994" s="53">
        <v>0</v>
      </c>
      <c r="P994" s="53">
        <v>0</v>
      </c>
      <c r="S994" s="53">
        <v>0</v>
      </c>
      <c r="T994" s="53">
        <v>0</v>
      </c>
      <c r="U994" s="53">
        <v>0</v>
      </c>
      <c r="V994" s="53">
        <v>0</v>
      </c>
      <c r="W994" s="53">
        <v>0</v>
      </c>
      <c r="X994" s="53">
        <v>25</v>
      </c>
      <c r="Y994" s="53">
        <v>25</v>
      </c>
      <c r="Z994" s="53">
        <v>10</v>
      </c>
      <c r="AA994" s="53">
        <v>40</v>
      </c>
      <c r="AB994" s="53">
        <v>0</v>
      </c>
      <c r="AC994" s="54">
        <v>0</v>
      </c>
      <c r="AD994" s="54">
        <v>0</v>
      </c>
      <c r="AE994" s="54">
        <v>0</v>
      </c>
      <c r="AF994" s="54">
        <v>0</v>
      </c>
      <c r="AG994" s="54">
        <v>0</v>
      </c>
      <c r="AH994" s="54">
        <v>0</v>
      </c>
      <c r="AI994" s="54">
        <v>0</v>
      </c>
      <c r="AJ994" s="54">
        <v>0</v>
      </c>
      <c r="AK994" s="1">
        <v>50</v>
      </c>
      <c r="AL994" s="1">
        <v>10</v>
      </c>
      <c r="AM994" s="1">
        <v>40</v>
      </c>
      <c r="AN994" s="1">
        <v>0</v>
      </c>
      <c r="AO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42" t="str">
        <f t="shared" si="30"/>
        <v/>
      </c>
      <c r="AX994" s="142" t="str">
        <f t="shared" si="31"/>
        <v/>
      </c>
    </row>
    <row r="995" spans="3:50">
      <c r="C995" s="1" t="s">
        <v>1255</v>
      </c>
      <c r="D995" s="1" t="s">
        <v>1275</v>
      </c>
      <c r="E995" s="1">
        <v>1</v>
      </c>
      <c r="F995" s="1">
        <v>110</v>
      </c>
      <c r="G995" s="1">
        <v>110</v>
      </c>
      <c r="H995" s="1">
        <v>3000</v>
      </c>
      <c r="I995" s="53">
        <v>330</v>
      </c>
      <c r="J995" s="1">
        <v>100</v>
      </c>
      <c r="K995" s="1">
        <v>0</v>
      </c>
      <c r="L995" s="53">
        <v>330</v>
      </c>
      <c r="M995" s="53">
        <v>0</v>
      </c>
      <c r="N995" s="53">
        <v>0</v>
      </c>
      <c r="O995" s="53">
        <v>0</v>
      </c>
      <c r="P995" s="53">
        <v>0</v>
      </c>
      <c r="S995" s="53">
        <v>0</v>
      </c>
      <c r="T995" s="53">
        <v>0</v>
      </c>
      <c r="U995" s="53">
        <v>0</v>
      </c>
      <c r="V995" s="53">
        <v>0</v>
      </c>
      <c r="W995" s="53">
        <v>0</v>
      </c>
      <c r="Y995" s="53">
        <v>25</v>
      </c>
      <c r="Z995" s="53">
        <v>25</v>
      </c>
      <c r="AB995" s="53">
        <v>0</v>
      </c>
      <c r="AC995" s="54">
        <v>0</v>
      </c>
      <c r="AD995" s="54">
        <v>0</v>
      </c>
      <c r="AE995" s="54">
        <v>0</v>
      </c>
      <c r="AF995" s="54">
        <v>0</v>
      </c>
      <c r="AG995" s="54">
        <v>0</v>
      </c>
      <c r="AH995" s="54">
        <v>0</v>
      </c>
      <c r="AI995" s="54">
        <v>0</v>
      </c>
      <c r="AJ995" s="54">
        <v>0</v>
      </c>
      <c r="AK995" s="1">
        <v>25</v>
      </c>
      <c r="AL995" s="1">
        <v>25</v>
      </c>
      <c r="AN995" s="1">
        <v>0</v>
      </c>
      <c r="AO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42" t="str">
        <f t="shared" si="30"/>
        <v/>
      </c>
      <c r="AX995" s="142" t="str">
        <f t="shared" si="31"/>
        <v/>
      </c>
    </row>
    <row r="996" spans="3:50">
      <c r="C996" s="1" t="s">
        <v>1255</v>
      </c>
      <c r="D996" s="1" t="s">
        <v>1253</v>
      </c>
      <c r="E996" s="1">
        <v>138</v>
      </c>
      <c r="F996" s="1">
        <v>2426</v>
      </c>
      <c r="G996" s="1">
        <v>2426</v>
      </c>
      <c r="H996" s="1">
        <v>3000</v>
      </c>
      <c r="I996" s="53">
        <v>7278</v>
      </c>
      <c r="J996" s="1">
        <v>100</v>
      </c>
      <c r="K996" s="1">
        <v>0</v>
      </c>
      <c r="L996" s="53">
        <v>7278</v>
      </c>
      <c r="M996" s="53">
        <v>0</v>
      </c>
      <c r="N996" s="53">
        <v>0</v>
      </c>
      <c r="O996" s="53">
        <v>0</v>
      </c>
      <c r="P996" s="53">
        <v>0</v>
      </c>
      <c r="S996" s="53">
        <v>0</v>
      </c>
      <c r="T996" s="53">
        <v>0</v>
      </c>
      <c r="U996" s="53">
        <v>0</v>
      </c>
      <c r="V996" s="53">
        <v>0</v>
      </c>
      <c r="W996" s="53">
        <v>0</v>
      </c>
      <c r="X996" s="53">
        <v>15</v>
      </c>
      <c r="Y996" s="53">
        <v>15</v>
      </c>
      <c r="Z996" s="53">
        <v>30</v>
      </c>
      <c r="AA996" s="53">
        <v>40</v>
      </c>
      <c r="AB996" s="53">
        <v>0</v>
      </c>
      <c r="AC996" s="54">
        <v>0</v>
      </c>
      <c r="AD996" s="54">
        <v>0</v>
      </c>
      <c r="AE996" s="54">
        <v>0</v>
      </c>
      <c r="AF996" s="54">
        <v>0</v>
      </c>
      <c r="AG996" s="54">
        <v>0</v>
      </c>
      <c r="AH996" s="54">
        <v>0</v>
      </c>
      <c r="AI996" s="54">
        <v>0</v>
      </c>
      <c r="AJ996" s="54">
        <v>0</v>
      </c>
      <c r="AK996" s="1">
        <v>30</v>
      </c>
      <c r="AL996" s="1">
        <v>30</v>
      </c>
      <c r="AM996" s="1">
        <v>40</v>
      </c>
      <c r="AN996" s="1">
        <v>0</v>
      </c>
      <c r="AO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42" t="str">
        <f t="shared" si="30"/>
        <v/>
      </c>
      <c r="AX996" s="142" t="str">
        <f t="shared" si="31"/>
        <v/>
      </c>
    </row>
    <row r="997" spans="3:50">
      <c r="C997" s="1" t="s">
        <v>1255</v>
      </c>
      <c r="D997" s="1" t="s">
        <v>1276</v>
      </c>
      <c r="I997" s="53">
        <v>0</v>
      </c>
      <c r="J997" s="1">
        <v>0</v>
      </c>
      <c r="K997" s="1">
        <v>0</v>
      </c>
      <c r="L997" s="53">
        <v>0</v>
      </c>
      <c r="M997" s="53">
        <v>0</v>
      </c>
      <c r="N997" s="53">
        <v>0</v>
      </c>
      <c r="O997" s="53">
        <v>0</v>
      </c>
      <c r="P997" s="53">
        <v>0</v>
      </c>
      <c r="S997" s="53">
        <v>0</v>
      </c>
      <c r="T997" s="53">
        <v>0</v>
      </c>
      <c r="U997" s="53">
        <v>0</v>
      </c>
      <c r="V997" s="53">
        <v>0</v>
      </c>
      <c r="W997" s="53">
        <v>0</v>
      </c>
      <c r="Y997" s="53">
        <v>0</v>
      </c>
      <c r="AB997" s="53">
        <v>0</v>
      </c>
      <c r="AC997" s="54">
        <v>0</v>
      </c>
      <c r="AD997" s="54">
        <v>0</v>
      </c>
      <c r="AE997" s="54">
        <v>0</v>
      </c>
      <c r="AF997" s="54">
        <v>0</v>
      </c>
      <c r="AG997" s="54">
        <v>0</v>
      </c>
      <c r="AH997" s="54">
        <v>0</v>
      </c>
      <c r="AI997" s="54">
        <v>0</v>
      </c>
      <c r="AJ997" s="54">
        <v>0</v>
      </c>
      <c r="AK997" s="1">
        <v>0</v>
      </c>
      <c r="AN997" s="1">
        <v>0</v>
      </c>
      <c r="AO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42" t="str">
        <f t="shared" si="30"/>
        <v/>
      </c>
      <c r="AX997" s="142" t="str">
        <f t="shared" si="31"/>
        <v/>
      </c>
    </row>
    <row r="998" spans="3:50">
      <c r="C998" s="1" t="s">
        <v>1255</v>
      </c>
      <c r="D998" s="1" t="s">
        <v>1277</v>
      </c>
      <c r="E998" s="1">
        <v>1</v>
      </c>
      <c r="F998" s="1">
        <v>4</v>
      </c>
      <c r="G998" s="1">
        <v>4</v>
      </c>
      <c r="H998" s="1">
        <v>3000</v>
      </c>
      <c r="I998" s="53">
        <v>12</v>
      </c>
      <c r="J998" s="1">
        <v>100</v>
      </c>
      <c r="K998" s="1">
        <v>0</v>
      </c>
      <c r="L998" s="53">
        <v>12</v>
      </c>
      <c r="M998" s="53">
        <v>0</v>
      </c>
      <c r="N998" s="53">
        <v>0</v>
      </c>
      <c r="O998" s="53">
        <v>0</v>
      </c>
      <c r="P998" s="53">
        <v>0</v>
      </c>
      <c r="S998" s="53">
        <v>0</v>
      </c>
      <c r="T998" s="53">
        <v>0</v>
      </c>
      <c r="U998" s="53">
        <v>0</v>
      </c>
      <c r="V998" s="53">
        <v>0</v>
      </c>
      <c r="W998" s="53">
        <v>0</v>
      </c>
      <c r="Y998" s="53">
        <v>100</v>
      </c>
      <c r="AB998" s="53">
        <v>0</v>
      </c>
      <c r="AC998" s="54">
        <v>0</v>
      </c>
      <c r="AD998" s="54">
        <v>0</v>
      </c>
      <c r="AE998" s="54">
        <v>0</v>
      </c>
      <c r="AF998" s="54">
        <v>0</v>
      </c>
      <c r="AG998" s="54">
        <v>0</v>
      </c>
      <c r="AH998" s="54">
        <v>0</v>
      </c>
      <c r="AI998" s="54">
        <v>0</v>
      </c>
      <c r="AJ998" s="54">
        <v>0</v>
      </c>
      <c r="AK998" s="1">
        <v>100</v>
      </c>
      <c r="AN998" s="1">
        <v>0</v>
      </c>
      <c r="AO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42" t="str">
        <f t="shared" si="30"/>
        <v/>
      </c>
      <c r="AX998" s="142" t="str">
        <f t="shared" si="31"/>
        <v/>
      </c>
    </row>
    <row r="999" spans="3:50">
      <c r="C999" s="1" t="s">
        <v>1278</v>
      </c>
      <c r="E999" s="1">
        <v>19</v>
      </c>
      <c r="F999" s="1">
        <v>192</v>
      </c>
      <c r="G999" s="1">
        <v>144</v>
      </c>
      <c r="H999" s="1">
        <v>2625</v>
      </c>
      <c r="I999" s="53">
        <v>504</v>
      </c>
      <c r="J999" s="1">
        <v>100</v>
      </c>
      <c r="K999" s="1">
        <v>0</v>
      </c>
      <c r="L999" s="53">
        <v>504</v>
      </c>
      <c r="M999" s="53">
        <v>0</v>
      </c>
      <c r="N999" s="53">
        <v>0</v>
      </c>
      <c r="O999" s="53">
        <v>0</v>
      </c>
      <c r="P999" s="53">
        <v>0</v>
      </c>
      <c r="Q999" s="53" t="s">
        <v>1032</v>
      </c>
      <c r="R999" s="53" t="s">
        <v>1032</v>
      </c>
      <c r="S999" s="53">
        <v>0</v>
      </c>
      <c r="T999" s="53">
        <v>0</v>
      </c>
      <c r="U999" s="53">
        <v>0</v>
      </c>
      <c r="V999" s="53">
        <v>0</v>
      </c>
      <c r="W999" s="53">
        <v>0</v>
      </c>
      <c r="X999" s="53">
        <v>0</v>
      </c>
      <c r="Y999" s="53">
        <v>0</v>
      </c>
      <c r="Z999" s="53">
        <v>100</v>
      </c>
      <c r="AA999" s="53">
        <v>0</v>
      </c>
      <c r="AB999" s="53">
        <v>0</v>
      </c>
      <c r="AC999" s="54">
        <v>0</v>
      </c>
      <c r="AD999" s="54">
        <v>0</v>
      </c>
      <c r="AE999" s="54">
        <v>0</v>
      </c>
      <c r="AF999" s="54">
        <v>0</v>
      </c>
      <c r="AG999" s="54">
        <v>0</v>
      </c>
      <c r="AH999" s="54">
        <v>0</v>
      </c>
      <c r="AI999" s="54">
        <v>0</v>
      </c>
      <c r="AJ999" s="54">
        <v>0</v>
      </c>
      <c r="AK999" s="1">
        <v>0</v>
      </c>
      <c r="AL999" s="1">
        <v>100</v>
      </c>
      <c r="AM999" s="1">
        <v>0</v>
      </c>
      <c r="AN999" s="1">
        <v>0</v>
      </c>
      <c r="AO999" s="1">
        <v>0</v>
      </c>
      <c r="AP999" s="1" t="s">
        <v>1032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42" t="str">
        <f t="shared" si="30"/>
        <v/>
      </c>
      <c r="AX999" s="142" t="str">
        <f t="shared" si="31"/>
        <v/>
      </c>
    </row>
    <row r="1000" spans="3:50">
      <c r="C1000" s="1" t="s">
        <v>1279</v>
      </c>
      <c r="D1000" s="1" t="s">
        <v>1280</v>
      </c>
      <c r="E1000" s="1">
        <v>0</v>
      </c>
      <c r="F1000" s="1">
        <v>0</v>
      </c>
      <c r="G1000" s="1">
        <v>0</v>
      </c>
      <c r="H1000" s="1">
        <v>0</v>
      </c>
      <c r="I1000" s="53">
        <v>0</v>
      </c>
      <c r="L1000" s="53">
        <v>0</v>
      </c>
      <c r="M1000" s="53">
        <v>0</v>
      </c>
      <c r="N1000" s="53">
        <v>0</v>
      </c>
      <c r="O1000" s="53">
        <v>0</v>
      </c>
      <c r="P1000" s="53">
        <v>0</v>
      </c>
      <c r="S1000" s="53">
        <v>0</v>
      </c>
      <c r="T1000" s="53">
        <v>0</v>
      </c>
      <c r="U1000" s="53">
        <v>0</v>
      </c>
      <c r="V1000" s="53">
        <v>0</v>
      </c>
      <c r="W1000" s="53">
        <v>0</v>
      </c>
      <c r="X1000" s="53">
        <v>0</v>
      </c>
      <c r="Y1000" s="53">
        <v>0</v>
      </c>
      <c r="Z1000" s="53">
        <v>100</v>
      </c>
      <c r="AA1000" s="53">
        <v>0</v>
      </c>
      <c r="AB1000" s="53">
        <v>0</v>
      </c>
      <c r="AC1000" s="54">
        <v>0</v>
      </c>
      <c r="AD1000" s="54">
        <v>0</v>
      </c>
      <c r="AE1000" s="54">
        <v>0</v>
      </c>
      <c r="AF1000" s="54">
        <v>0</v>
      </c>
      <c r="AG1000" s="54">
        <v>0</v>
      </c>
      <c r="AH1000" s="54">
        <v>0</v>
      </c>
      <c r="AI1000" s="54">
        <v>0</v>
      </c>
      <c r="AJ1000" s="54">
        <v>0</v>
      </c>
      <c r="AK1000" s="1">
        <v>0</v>
      </c>
      <c r="AL1000" s="1">
        <v>100</v>
      </c>
      <c r="AM1000" s="1">
        <v>0</v>
      </c>
      <c r="AN1000" s="1">
        <v>0</v>
      </c>
      <c r="AO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42" t="str">
        <f t="shared" si="30"/>
        <v/>
      </c>
      <c r="AX1000" s="142" t="str">
        <f t="shared" si="31"/>
        <v/>
      </c>
    </row>
    <row r="1001" spans="3:50">
      <c r="C1001" s="1" t="s">
        <v>1279</v>
      </c>
      <c r="D1001" s="1" t="s">
        <v>1281</v>
      </c>
      <c r="E1001" s="1">
        <v>0</v>
      </c>
      <c r="F1001" s="1">
        <v>0</v>
      </c>
      <c r="G1001" s="1">
        <v>0</v>
      </c>
      <c r="H1001" s="1">
        <v>0</v>
      </c>
      <c r="I1001" s="53">
        <v>0</v>
      </c>
      <c r="L1001" s="53">
        <v>0</v>
      </c>
      <c r="M1001" s="53">
        <v>0</v>
      </c>
      <c r="N1001" s="53">
        <v>0</v>
      </c>
      <c r="O1001" s="53">
        <v>0</v>
      </c>
      <c r="P1001" s="53">
        <v>0</v>
      </c>
      <c r="S1001" s="53">
        <v>0</v>
      </c>
      <c r="T1001" s="53">
        <v>0</v>
      </c>
      <c r="U1001" s="53">
        <v>0</v>
      </c>
      <c r="V1001" s="53">
        <v>0</v>
      </c>
      <c r="W1001" s="53">
        <v>0</v>
      </c>
      <c r="X1001" s="53">
        <v>0</v>
      </c>
      <c r="Y1001" s="53">
        <v>0</v>
      </c>
      <c r="Z1001" s="53">
        <v>100</v>
      </c>
      <c r="AA1001" s="53">
        <v>0</v>
      </c>
      <c r="AB1001" s="53">
        <v>0</v>
      </c>
      <c r="AC1001" s="54">
        <v>0</v>
      </c>
      <c r="AD1001" s="54">
        <v>0</v>
      </c>
      <c r="AE1001" s="54">
        <v>0</v>
      </c>
      <c r="AF1001" s="54">
        <v>0</v>
      </c>
      <c r="AG1001" s="54">
        <v>0</v>
      </c>
      <c r="AH1001" s="54">
        <v>0</v>
      </c>
      <c r="AI1001" s="54">
        <v>0</v>
      </c>
      <c r="AJ1001" s="54">
        <v>0</v>
      </c>
      <c r="AK1001" s="1">
        <v>0</v>
      </c>
      <c r="AL1001" s="1">
        <v>100</v>
      </c>
      <c r="AM1001" s="1">
        <v>0</v>
      </c>
      <c r="AN1001" s="1">
        <v>0</v>
      </c>
      <c r="AO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42" t="str">
        <f t="shared" si="30"/>
        <v/>
      </c>
      <c r="AX1001" s="142" t="str">
        <f t="shared" si="31"/>
        <v/>
      </c>
    </row>
    <row r="1002" spans="3:50">
      <c r="C1002" s="1" t="s">
        <v>1279</v>
      </c>
      <c r="D1002" s="1" t="s">
        <v>1279</v>
      </c>
      <c r="E1002" s="1">
        <v>0</v>
      </c>
      <c r="F1002" s="1">
        <v>0</v>
      </c>
      <c r="G1002" s="1">
        <v>0</v>
      </c>
      <c r="H1002" s="1">
        <v>0</v>
      </c>
      <c r="I1002" s="53">
        <v>0</v>
      </c>
      <c r="L1002" s="53">
        <v>0</v>
      </c>
      <c r="M1002" s="53">
        <v>0</v>
      </c>
      <c r="N1002" s="53">
        <v>0</v>
      </c>
      <c r="O1002" s="53">
        <v>0</v>
      </c>
      <c r="P1002" s="53">
        <v>0</v>
      </c>
      <c r="S1002" s="53">
        <v>0</v>
      </c>
      <c r="T1002" s="53">
        <v>0</v>
      </c>
      <c r="U1002" s="53">
        <v>0</v>
      </c>
      <c r="V1002" s="53">
        <v>0</v>
      </c>
      <c r="W1002" s="53">
        <v>0</v>
      </c>
      <c r="X1002" s="53">
        <v>0</v>
      </c>
      <c r="Y1002" s="53">
        <v>0</v>
      </c>
      <c r="Z1002" s="53">
        <v>100</v>
      </c>
      <c r="AA1002" s="53">
        <v>0</v>
      </c>
      <c r="AB1002" s="53">
        <v>0</v>
      </c>
      <c r="AC1002" s="54">
        <v>0</v>
      </c>
      <c r="AD1002" s="54">
        <v>0</v>
      </c>
      <c r="AE1002" s="54">
        <v>0</v>
      </c>
      <c r="AF1002" s="54">
        <v>0</v>
      </c>
      <c r="AG1002" s="54">
        <v>0</v>
      </c>
      <c r="AH1002" s="54">
        <v>0</v>
      </c>
      <c r="AI1002" s="54">
        <v>0</v>
      </c>
      <c r="AJ1002" s="54">
        <v>0</v>
      </c>
      <c r="AK1002" s="1">
        <v>0</v>
      </c>
      <c r="AL1002" s="1">
        <v>100</v>
      </c>
      <c r="AM1002" s="1">
        <v>0</v>
      </c>
      <c r="AN1002" s="1">
        <v>0</v>
      </c>
      <c r="AO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42" t="str">
        <f t="shared" si="30"/>
        <v/>
      </c>
      <c r="AX1002" s="142" t="str">
        <f t="shared" si="31"/>
        <v/>
      </c>
    </row>
    <row r="1003" spans="3:50">
      <c r="C1003" s="1" t="s">
        <v>1279</v>
      </c>
      <c r="D1003" s="1" t="s">
        <v>1282</v>
      </c>
      <c r="E1003" s="1">
        <v>19</v>
      </c>
      <c r="F1003" s="1">
        <v>192</v>
      </c>
      <c r="G1003" s="1">
        <v>144</v>
      </c>
      <c r="H1003" s="1">
        <v>3500</v>
      </c>
      <c r="I1003" s="53">
        <v>504</v>
      </c>
      <c r="J1003" s="1">
        <v>100</v>
      </c>
      <c r="L1003" s="53">
        <v>504</v>
      </c>
      <c r="M1003" s="53">
        <v>0</v>
      </c>
      <c r="N1003" s="53">
        <v>0</v>
      </c>
      <c r="O1003" s="53">
        <v>0</v>
      </c>
      <c r="P1003" s="53">
        <v>0</v>
      </c>
      <c r="S1003" s="53">
        <v>0</v>
      </c>
      <c r="T1003" s="53">
        <v>0</v>
      </c>
      <c r="U1003" s="53">
        <v>0</v>
      </c>
      <c r="V1003" s="53">
        <v>0</v>
      </c>
      <c r="W1003" s="53">
        <v>0</v>
      </c>
      <c r="X1003" s="53">
        <v>0</v>
      </c>
      <c r="Y1003" s="53">
        <v>0</v>
      </c>
      <c r="Z1003" s="53">
        <v>100</v>
      </c>
      <c r="AA1003" s="53">
        <v>0</v>
      </c>
      <c r="AB1003" s="53">
        <v>0</v>
      </c>
      <c r="AC1003" s="54">
        <v>0</v>
      </c>
      <c r="AD1003" s="54">
        <v>0</v>
      </c>
      <c r="AE1003" s="54">
        <v>0</v>
      </c>
      <c r="AF1003" s="54">
        <v>0</v>
      </c>
      <c r="AG1003" s="54">
        <v>0</v>
      </c>
      <c r="AH1003" s="54">
        <v>0</v>
      </c>
      <c r="AI1003" s="54">
        <v>0</v>
      </c>
      <c r="AJ1003" s="54">
        <v>0</v>
      </c>
      <c r="AK1003" s="1">
        <v>0</v>
      </c>
      <c r="AL1003" s="1">
        <v>100</v>
      </c>
      <c r="AM1003" s="1">
        <v>0</v>
      </c>
      <c r="AN1003" s="1">
        <v>0</v>
      </c>
      <c r="AO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42" t="str">
        <f t="shared" si="30"/>
        <v/>
      </c>
      <c r="AX1003" s="142" t="str">
        <f t="shared" si="31"/>
        <v/>
      </c>
    </row>
    <row r="1004" spans="3:50">
      <c r="C1004" s="1" t="s">
        <v>1283</v>
      </c>
      <c r="E1004" s="1">
        <v>2303</v>
      </c>
      <c r="F1004" s="1">
        <v>32668</v>
      </c>
      <c r="G1004" s="1">
        <v>31745</v>
      </c>
      <c r="H1004" s="1">
        <v>3401</v>
      </c>
      <c r="I1004" s="53">
        <v>111113</v>
      </c>
      <c r="J1004" s="1">
        <v>100</v>
      </c>
      <c r="K1004" s="1">
        <v>0</v>
      </c>
      <c r="L1004" s="53">
        <v>111113</v>
      </c>
      <c r="M1004" s="53">
        <v>0</v>
      </c>
      <c r="N1004" s="53">
        <v>0</v>
      </c>
      <c r="O1004" s="53">
        <v>0</v>
      </c>
      <c r="P1004" s="53">
        <v>0</v>
      </c>
      <c r="Q1004" s="53" t="s">
        <v>1032</v>
      </c>
      <c r="R1004" s="53" t="s">
        <v>1032</v>
      </c>
      <c r="S1004" s="53">
        <v>0</v>
      </c>
      <c r="T1004" s="53">
        <v>0</v>
      </c>
      <c r="U1004" s="53">
        <v>0</v>
      </c>
      <c r="V1004" s="53">
        <v>0</v>
      </c>
      <c r="W1004" s="53">
        <v>0</v>
      </c>
      <c r="X1004" s="53">
        <v>0</v>
      </c>
      <c r="Y1004" s="53">
        <v>0</v>
      </c>
      <c r="Z1004" s="53">
        <v>0</v>
      </c>
      <c r="AA1004" s="53">
        <v>0</v>
      </c>
      <c r="AB1004" s="53">
        <v>0</v>
      </c>
      <c r="AC1004" s="54">
        <v>0</v>
      </c>
      <c r="AD1004" s="54">
        <v>0</v>
      </c>
      <c r="AE1004" s="54">
        <v>0</v>
      </c>
      <c r="AF1004" s="54">
        <v>0</v>
      </c>
      <c r="AG1004" s="54">
        <v>0</v>
      </c>
      <c r="AH1004" s="54">
        <v>0</v>
      </c>
      <c r="AI1004" s="54">
        <v>5</v>
      </c>
      <c r="AJ1004" s="54">
        <v>5</v>
      </c>
      <c r="AK1004" s="1">
        <v>10</v>
      </c>
      <c r="AL1004" s="1">
        <v>65</v>
      </c>
      <c r="AM1004" s="1">
        <v>24</v>
      </c>
      <c r="AN1004" s="1">
        <v>10</v>
      </c>
      <c r="AO1004" s="1">
        <v>0</v>
      </c>
      <c r="AP1004" s="1" t="s">
        <v>1032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42" t="str">
        <f t="shared" si="30"/>
        <v/>
      </c>
      <c r="AX1004" s="142" t="str">
        <f t="shared" si="31"/>
        <v/>
      </c>
    </row>
    <row r="1005" spans="3:50">
      <c r="C1005" s="1" t="s">
        <v>1284</v>
      </c>
      <c r="D1005" s="1" t="s">
        <v>1285</v>
      </c>
      <c r="E1005" s="1">
        <v>454</v>
      </c>
      <c r="F1005" s="1">
        <v>8036</v>
      </c>
      <c r="G1005" s="1">
        <v>7634</v>
      </c>
      <c r="H1005" s="1">
        <v>3450</v>
      </c>
      <c r="I1005" s="53">
        <v>26337</v>
      </c>
      <c r="J1005" s="1">
        <v>100</v>
      </c>
      <c r="K1005" s="1">
        <v>0</v>
      </c>
      <c r="L1005" s="53">
        <v>26337</v>
      </c>
      <c r="M1005" s="53">
        <v>0</v>
      </c>
      <c r="N1005" s="53">
        <v>0</v>
      </c>
      <c r="O1005" s="53">
        <v>0</v>
      </c>
      <c r="P1005" s="53">
        <v>0</v>
      </c>
      <c r="S1005" s="53">
        <v>0</v>
      </c>
      <c r="T1005" s="53">
        <v>0</v>
      </c>
      <c r="U1005" s="53">
        <v>0</v>
      </c>
      <c r="V1005" s="53">
        <v>0</v>
      </c>
      <c r="W1005" s="53">
        <v>0</v>
      </c>
      <c r="X1005" s="53">
        <v>0</v>
      </c>
      <c r="Y1005" s="53">
        <v>0</v>
      </c>
      <c r="Z1005" s="53">
        <v>0</v>
      </c>
      <c r="AA1005" s="53">
        <v>0</v>
      </c>
      <c r="AB1005" s="53">
        <v>0</v>
      </c>
      <c r="AC1005" s="54">
        <v>0</v>
      </c>
      <c r="AD1005" s="54">
        <v>0</v>
      </c>
      <c r="AE1005" s="54">
        <v>0</v>
      </c>
      <c r="AF1005" s="54">
        <v>0</v>
      </c>
      <c r="AG1005" s="54">
        <v>0</v>
      </c>
      <c r="AH1005" s="54">
        <v>0</v>
      </c>
      <c r="AI1005" s="54">
        <v>5</v>
      </c>
      <c r="AJ1005" s="54">
        <v>5</v>
      </c>
      <c r="AK1005" s="1">
        <v>10</v>
      </c>
      <c r="AL1005" s="1">
        <v>65</v>
      </c>
      <c r="AM1005" s="1">
        <v>15</v>
      </c>
      <c r="AN1005" s="1">
        <v>10</v>
      </c>
      <c r="AO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42" t="str">
        <f t="shared" si="30"/>
        <v/>
      </c>
      <c r="AX1005" s="142" t="str">
        <f t="shared" si="31"/>
        <v/>
      </c>
    </row>
    <row r="1006" spans="3:50">
      <c r="C1006" s="1" t="s">
        <v>1284</v>
      </c>
      <c r="D1006" s="1" t="s">
        <v>1286</v>
      </c>
      <c r="E1006" s="1">
        <v>846</v>
      </c>
      <c r="F1006" s="1">
        <v>12329</v>
      </c>
      <c r="G1006" s="1">
        <v>12118</v>
      </c>
      <c r="H1006" s="1">
        <v>3550</v>
      </c>
      <c r="I1006" s="53">
        <v>43019</v>
      </c>
      <c r="J1006" s="1">
        <v>100</v>
      </c>
      <c r="K1006" s="1">
        <v>0</v>
      </c>
      <c r="L1006" s="53">
        <v>43019</v>
      </c>
      <c r="M1006" s="53">
        <v>0</v>
      </c>
      <c r="N1006" s="53">
        <v>0</v>
      </c>
      <c r="O1006" s="53">
        <v>0</v>
      </c>
      <c r="P1006" s="53">
        <v>0</v>
      </c>
      <c r="S1006" s="53">
        <v>0</v>
      </c>
      <c r="T1006" s="53">
        <v>0</v>
      </c>
      <c r="U1006" s="53">
        <v>0</v>
      </c>
      <c r="V1006" s="53">
        <v>0</v>
      </c>
      <c r="W1006" s="53">
        <v>0</v>
      </c>
      <c r="X1006" s="53">
        <v>0</v>
      </c>
      <c r="Y1006" s="53">
        <v>0</v>
      </c>
      <c r="Z1006" s="53">
        <v>0</v>
      </c>
      <c r="AA1006" s="53">
        <v>0</v>
      </c>
      <c r="AB1006" s="53">
        <v>0</v>
      </c>
      <c r="AC1006" s="54">
        <v>0</v>
      </c>
      <c r="AD1006" s="54">
        <v>0</v>
      </c>
      <c r="AE1006" s="54">
        <v>0</v>
      </c>
      <c r="AF1006" s="54">
        <v>0</v>
      </c>
      <c r="AG1006" s="54">
        <v>0</v>
      </c>
      <c r="AH1006" s="54">
        <v>0</v>
      </c>
      <c r="AI1006" s="54">
        <v>5</v>
      </c>
      <c r="AJ1006" s="54">
        <v>5</v>
      </c>
      <c r="AK1006" s="1">
        <v>10</v>
      </c>
      <c r="AL1006" s="1">
        <v>65</v>
      </c>
      <c r="AM1006" s="1">
        <v>15</v>
      </c>
      <c r="AN1006" s="1">
        <v>10</v>
      </c>
      <c r="AO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42" t="str">
        <f t="shared" si="30"/>
        <v/>
      </c>
      <c r="AX1006" s="142" t="str">
        <f t="shared" si="31"/>
        <v/>
      </c>
    </row>
    <row r="1007" spans="3:50">
      <c r="C1007" s="1" t="s">
        <v>1284</v>
      </c>
      <c r="D1007" s="1" t="s">
        <v>1287</v>
      </c>
      <c r="E1007" s="1">
        <v>630</v>
      </c>
      <c r="F1007" s="1">
        <v>7885</v>
      </c>
      <c r="G1007" s="1">
        <v>7607</v>
      </c>
      <c r="H1007" s="1">
        <v>3500</v>
      </c>
      <c r="I1007" s="53">
        <v>26625</v>
      </c>
      <c r="J1007" s="1">
        <v>100</v>
      </c>
      <c r="K1007" s="1">
        <v>0</v>
      </c>
      <c r="L1007" s="53">
        <v>26625</v>
      </c>
      <c r="M1007" s="53">
        <v>0</v>
      </c>
      <c r="N1007" s="53">
        <v>0</v>
      </c>
      <c r="O1007" s="53">
        <v>0</v>
      </c>
      <c r="P1007" s="53">
        <v>0</v>
      </c>
      <c r="S1007" s="53">
        <v>0</v>
      </c>
      <c r="T1007" s="53">
        <v>0</v>
      </c>
      <c r="U1007" s="53">
        <v>0</v>
      </c>
      <c r="V1007" s="53">
        <v>0</v>
      </c>
      <c r="W1007" s="53">
        <v>0</v>
      </c>
      <c r="X1007" s="53">
        <v>0</v>
      </c>
      <c r="Y1007" s="53">
        <v>0</v>
      </c>
      <c r="Z1007" s="53">
        <v>0</v>
      </c>
      <c r="AA1007" s="53">
        <v>0</v>
      </c>
      <c r="AB1007" s="53">
        <v>0</v>
      </c>
      <c r="AC1007" s="54">
        <v>0</v>
      </c>
      <c r="AD1007" s="54">
        <v>0</v>
      </c>
      <c r="AE1007" s="54">
        <v>0</v>
      </c>
      <c r="AF1007" s="54">
        <v>0</v>
      </c>
      <c r="AG1007" s="54">
        <v>0</v>
      </c>
      <c r="AH1007" s="54">
        <v>0</v>
      </c>
      <c r="AI1007" s="54">
        <v>5</v>
      </c>
      <c r="AJ1007" s="54">
        <v>5</v>
      </c>
      <c r="AK1007" s="1">
        <v>10</v>
      </c>
      <c r="AL1007" s="1">
        <v>65</v>
      </c>
      <c r="AM1007" s="1">
        <v>15</v>
      </c>
      <c r="AN1007" s="1">
        <v>10</v>
      </c>
      <c r="AO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42" t="str">
        <f t="shared" si="30"/>
        <v/>
      </c>
      <c r="AX1007" s="142" t="str">
        <f t="shared" si="31"/>
        <v/>
      </c>
    </row>
    <row r="1008" spans="3:50">
      <c r="C1008" s="1" t="s">
        <v>1284</v>
      </c>
      <c r="D1008" s="1" t="s">
        <v>1288</v>
      </c>
      <c r="E1008" s="1">
        <v>373</v>
      </c>
      <c r="F1008" s="1">
        <v>4418</v>
      </c>
      <c r="G1008" s="1">
        <v>4386</v>
      </c>
      <c r="H1008" s="1">
        <v>3450</v>
      </c>
      <c r="I1008" s="53">
        <v>15132</v>
      </c>
      <c r="J1008" s="1">
        <v>100</v>
      </c>
      <c r="K1008" s="1">
        <v>0</v>
      </c>
      <c r="L1008" s="53">
        <v>15132</v>
      </c>
      <c r="M1008" s="53">
        <v>0</v>
      </c>
      <c r="N1008" s="53">
        <v>0</v>
      </c>
      <c r="O1008" s="53">
        <v>0</v>
      </c>
      <c r="P1008" s="53">
        <v>0</v>
      </c>
      <c r="S1008" s="53">
        <v>0</v>
      </c>
      <c r="T1008" s="53">
        <v>0</v>
      </c>
      <c r="U1008" s="53">
        <v>0</v>
      </c>
      <c r="V1008" s="53">
        <v>0</v>
      </c>
      <c r="W1008" s="53">
        <v>0</v>
      </c>
      <c r="X1008" s="53">
        <v>0</v>
      </c>
      <c r="Y1008" s="53">
        <v>0</v>
      </c>
      <c r="Z1008" s="53">
        <v>0</v>
      </c>
      <c r="AA1008" s="53">
        <v>0</v>
      </c>
      <c r="AB1008" s="53">
        <v>0</v>
      </c>
      <c r="AC1008" s="54">
        <v>0</v>
      </c>
      <c r="AD1008" s="54">
        <v>0</v>
      </c>
      <c r="AE1008" s="54">
        <v>0</v>
      </c>
      <c r="AF1008" s="54">
        <v>0</v>
      </c>
      <c r="AG1008" s="54">
        <v>0</v>
      </c>
      <c r="AH1008" s="54">
        <v>0</v>
      </c>
      <c r="AI1008" s="54">
        <v>5</v>
      </c>
      <c r="AJ1008" s="54">
        <v>5</v>
      </c>
      <c r="AK1008" s="1">
        <v>10</v>
      </c>
      <c r="AL1008" s="1">
        <v>65</v>
      </c>
      <c r="AM1008" s="1">
        <v>51</v>
      </c>
      <c r="AN1008" s="1">
        <v>10</v>
      </c>
      <c r="AO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42" t="str">
        <f t="shared" si="30"/>
        <v/>
      </c>
      <c r="AX1008" s="142" t="str">
        <f t="shared" si="31"/>
        <v/>
      </c>
    </row>
    <row r="1009" spans="3:50">
      <c r="C1009" s="1" t="s">
        <v>1289</v>
      </c>
      <c r="E1009" s="1">
        <v>844</v>
      </c>
      <c r="F1009" s="1">
        <v>15162</v>
      </c>
      <c r="G1009" s="1">
        <v>15162</v>
      </c>
      <c r="H1009" s="1">
        <v>4642</v>
      </c>
      <c r="I1009" s="53">
        <v>70382</v>
      </c>
      <c r="J1009" s="1">
        <v>100</v>
      </c>
      <c r="K1009" s="1">
        <v>0</v>
      </c>
      <c r="L1009" s="53">
        <v>70382</v>
      </c>
      <c r="M1009" s="53">
        <v>0</v>
      </c>
      <c r="N1009" s="53">
        <v>0</v>
      </c>
      <c r="O1009" s="53">
        <v>0</v>
      </c>
      <c r="P1009" s="53">
        <v>0</v>
      </c>
      <c r="Q1009" s="53" t="s">
        <v>1032</v>
      </c>
      <c r="R1009" s="53" t="s">
        <v>1032</v>
      </c>
      <c r="S1009" s="53">
        <v>0</v>
      </c>
      <c r="T1009" s="53">
        <v>0</v>
      </c>
      <c r="U1009" s="53">
        <v>0</v>
      </c>
      <c r="V1009" s="53">
        <v>0</v>
      </c>
      <c r="W1009" s="53">
        <v>0</v>
      </c>
      <c r="X1009" s="53">
        <v>0</v>
      </c>
      <c r="Y1009" s="53">
        <v>0</v>
      </c>
      <c r="Z1009" s="53">
        <v>0</v>
      </c>
      <c r="AA1009" s="53">
        <v>50</v>
      </c>
      <c r="AB1009" s="53">
        <v>50</v>
      </c>
      <c r="AC1009" s="54">
        <v>0</v>
      </c>
      <c r="AD1009" s="54">
        <v>0</v>
      </c>
      <c r="AE1009" s="54">
        <v>0</v>
      </c>
      <c r="AF1009" s="54">
        <v>0</v>
      </c>
      <c r="AG1009" s="54">
        <v>0</v>
      </c>
      <c r="AH1009" s="54">
        <v>0</v>
      </c>
      <c r="AI1009" s="54">
        <v>0</v>
      </c>
      <c r="AJ1009" s="54">
        <v>0</v>
      </c>
      <c r="AK1009" s="1">
        <v>0</v>
      </c>
      <c r="AL1009" s="1">
        <v>0</v>
      </c>
      <c r="AM1009" s="1">
        <v>50</v>
      </c>
      <c r="AN1009" s="1">
        <v>50</v>
      </c>
      <c r="AO1009" s="1">
        <v>0</v>
      </c>
      <c r="AP1009" s="1" t="s">
        <v>1032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42" t="str">
        <f t="shared" si="30"/>
        <v/>
      </c>
      <c r="AX1009" s="142" t="str">
        <f t="shared" si="31"/>
        <v/>
      </c>
    </row>
    <row r="1010" spans="3:50">
      <c r="C1010" s="1" t="s">
        <v>1290</v>
      </c>
      <c r="D1010" s="1" t="s">
        <v>1291</v>
      </c>
      <c r="E1010" s="1">
        <v>105</v>
      </c>
      <c r="F1010" s="1">
        <v>2113</v>
      </c>
      <c r="G1010" s="1">
        <v>2113</v>
      </c>
      <c r="H1010" s="1">
        <v>4000</v>
      </c>
      <c r="I1010" s="53">
        <v>8452</v>
      </c>
      <c r="J1010" s="1">
        <v>100</v>
      </c>
      <c r="L1010" s="53">
        <v>8452</v>
      </c>
      <c r="M1010" s="53">
        <v>0</v>
      </c>
      <c r="N1010" s="53">
        <v>0</v>
      </c>
      <c r="O1010" s="53">
        <v>0</v>
      </c>
      <c r="P1010" s="53">
        <v>0</v>
      </c>
      <c r="S1010" s="53">
        <v>0</v>
      </c>
      <c r="T1010" s="53">
        <v>0</v>
      </c>
      <c r="U1010" s="53">
        <v>0</v>
      </c>
      <c r="V1010" s="53">
        <v>0</v>
      </c>
      <c r="W1010" s="53">
        <v>0</v>
      </c>
      <c r="X1010" s="53">
        <v>0</v>
      </c>
      <c r="Y1010" s="53">
        <v>0</v>
      </c>
      <c r="Z1010" s="53">
        <v>0</v>
      </c>
      <c r="AA1010" s="53">
        <v>50</v>
      </c>
      <c r="AB1010" s="53">
        <v>50</v>
      </c>
      <c r="AC1010" s="54">
        <v>0</v>
      </c>
      <c r="AD1010" s="54">
        <v>0</v>
      </c>
      <c r="AE1010" s="54">
        <v>0</v>
      </c>
      <c r="AF1010" s="54">
        <v>0</v>
      </c>
      <c r="AG1010" s="54">
        <v>0</v>
      </c>
      <c r="AH1010" s="54">
        <v>0</v>
      </c>
      <c r="AI1010" s="54">
        <v>0</v>
      </c>
      <c r="AJ1010" s="54">
        <v>0</v>
      </c>
      <c r="AK1010" s="1">
        <v>0</v>
      </c>
      <c r="AL1010" s="1">
        <v>0</v>
      </c>
      <c r="AM1010" s="1">
        <v>50</v>
      </c>
      <c r="AN1010" s="1">
        <v>50</v>
      </c>
      <c r="AO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42" t="str">
        <f t="shared" si="30"/>
        <v/>
      </c>
      <c r="AX1010" s="142" t="str">
        <f t="shared" si="31"/>
        <v/>
      </c>
    </row>
    <row r="1011" spans="3:50">
      <c r="C1011" s="1" t="s">
        <v>1290</v>
      </c>
      <c r="D1011" s="1" t="s">
        <v>1292</v>
      </c>
      <c r="E1011" s="1">
        <v>187</v>
      </c>
      <c r="F1011" s="1">
        <v>2619</v>
      </c>
      <c r="G1011" s="1">
        <v>2619</v>
      </c>
      <c r="H1011" s="1">
        <v>5000</v>
      </c>
      <c r="I1011" s="53">
        <v>13095</v>
      </c>
      <c r="J1011" s="1">
        <v>100</v>
      </c>
      <c r="L1011" s="53">
        <v>13095</v>
      </c>
      <c r="M1011" s="53">
        <v>0</v>
      </c>
      <c r="N1011" s="53">
        <v>0</v>
      </c>
      <c r="O1011" s="53">
        <v>0</v>
      </c>
      <c r="P1011" s="53">
        <v>0</v>
      </c>
      <c r="S1011" s="53">
        <v>0</v>
      </c>
      <c r="T1011" s="53">
        <v>0</v>
      </c>
      <c r="U1011" s="53">
        <v>0</v>
      </c>
      <c r="V1011" s="53">
        <v>0</v>
      </c>
      <c r="W1011" s="53">
        <v>0</v>
      </c>
      <c r="X1011" s="53">
        <v>0</v>
      </c>
      <c r="Y1011" s="53">
        <v>0</v>
      </c>
      <c r="Z1011" s="53">
        <v>0</v>
      </c>
      <c r="AA1011" s="53">
        <v>50</v>
      </c>
      <c r="AB1011" s="53">
        <v>50</v>
      </c>
      <c r="AC1011" s="54">
        <v>0</v>
      </c>
      <c r="AD1011" s="54">
        <v>0</v>
      </c>
      <c r="AE1011" s="54">
        <v>0</v>
      </c>
      <c r="AF1011" s="54">
        <v>0</v>
      </c>
      <c r="AG1011" s="54">
        <v>0</v>
      </c>
      <c r="AH1011" s="54">
        <v>0</v>
      </c>
      <c r="AI1011" s="54">
        <v>0</v>
      </c>
      <c r="AJ1011" s="54">
        <v>0</v>
      </c>
      <c r="AK1011" s="1">
        <v>0</v>
      </c>
      <c r="AL1011" s="1">
        <v>0</v>
      </c>
      <c r="AM1011" s="1">
        <v>50</v>
      </c>
      <c r="AN1011" s="1">
        <v>50</v>
      </c>
      <c r="AO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42" t="str">
        <f t="shared" si="30"/>
        <v/>
      </c>
      <c r="AX1011" s="142" t="str">
        <f t="shared" si="31"/>
        <v/>
      </c>
    </row>
    <row r="1012" spans="3:50">
      <c r="C1012" s="1" t="s">
        <v>1290</v>
      </c>
      <c r="D1012" s="1" t="s">
        <v>1290</v>
      </c>
      <c r="E1012" s="1">
        <v>64</v>
      </c>
      <c r="F1012" s="1">
        <v>1144</v>
      </c>
      <c r="G1012" s="1">
        <v>1144</v>
      </c>
      <c r="H1012" s="1">
        <v>4000</v>
      </c>
      <c r="I1012" s="53">
        <v>4576</v>
      </c>
      <c r="J1012" s="1">
        <v>100</v>
      </c>
      <c r="L1012" s="53">
        <v>4576</v>
      </c>
      <c r="M1012" s="53">
        <v>0</v>
      </c>
      <c r="N1012" s="53">
        <v>0</v>
      </c>
      <c r="O1012" s="53">
        <v>0</v>
      </c>
      <c r="P1012" s="53">
        <v>0</v>
      </c>
      <c r="S1012" s="53">
        <v>0</v>
      </c>
      <c r="T1012" s="53">
        <v>0</v>
      </c>
      <c r="U1012" s="53">
        <v>0</v>
      </c>
      <c r="V1012" s="53">
        <v>0</v>
      </c>
      <c r="W1012" s="53">
        <v>0</v>
      </c>
      <c r="X1012" s="53">
        <v>0</v>
      </c>
      <c r="Y1012" s="53">
        <v>0</v>
      </c>
      <c r="Z1012" s="53">
        <v>0</v>
      </c>
      <c r="AA1012" s="53">
        <v>50</v>
      </c>
      <c r="AB1012" s="53">
        <v>50</v>
      </c>
      <c r="AC1012" s="54">
        <v>0</v>
      </c>
      <c r="AD1012" s="54">
        <v>0</v>
      </c>
      <c r="AE1012" s="54">
        <v>0</v>
      </c>
      <c r="AF1012" s="54">
        <v>0</v>
      </c>
      <c r="AG1012" s="54">
        <v>0</v>
      </c>
      <c r="AH1012" s="54">
        <v>0</v>
      </c>
      <c r="AI1012" s="54">
        <v>0</v>
      </c>
      <c r="AJ1012" s="54">
        <v>0</v>
      </c>
      <c r="AK1012" s="1">
        <v>0</v>
      </c>
      <c r="AL1012" s="1">
        <v>0</v>
      </c>
      <c r="AM1012" s="1">
        <v>50</v>
      </c>
      <c r="AN1012" s="1">
        <v>50</v>
      </c>
      <c r="AO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42" t="str">
        <f t="shared" si="30"/>
        <v/>
      </c>
      <c r="AX1012" s="142" t="str">
        <f t="shared" si="31"/>
        <v/>
      </c>
    </row>
    <row r="1013" spans="3:50">
      <c r="C1013" s="1" t="s">
        <v>1290</v>
      </c>
      <c r="D1013" s="1" t="s">
        <v>1293</v>
      </c>
      <c r="E1013" s="1">
        <v>94</v>
      </c>
      <c r="F1013" s="1">
        <v>2171</v>
      </c>
      <c r="G1013" s="1">
        <v>2171</v>
      </c>
      <c r="H1013" s="1">
        <v>4000</v>
      </c>
      <c r="I1013" s="53">
        <v>8684</v>
      </c>
      <c r="J1013" s="1">
        <v>100</v>
      </c>
      <c r="L1013" s="53">
        <v>8684</v>
      </c>
      <c r="M1013" s="53">
        <v>0</v>
      </c>
      <c r="N1013" s="53">
        <v>0</v>
      </c>
      <c r="O1013" s="53">
        <v>0</v>
      </c>
      <c r="P1013" s="53">
        <v>0</v>
      </c>
      <c r="S1013" s="53">
        <v>0</v>
      </c>
      <c r="T1013" s="53">
        <v>0</v>
      </c>
      <c r="U1013" s="53">
        <v>0</v>
      </c>
      <c r="V1013" s="53">
        <v>0</v>
      </c>
      <c r="W1013" s="53">
        <v>0</v>
      </c>
      <c r="X1013" s="53">
        <v>0</v>
      </c>
      <c r="Y1013" s="53">
        <v>0</v>
      </c>
      <c r="Z1013" s="53">
        <v>0</v>
      </c>
      <c r="AA1013" s="53">
        <v>50</v>
      </c>
      <c r="AB1013" s="53">
        <v>50</v>
      </c>
      <c r="AC1013" s="54">
        <v>0</v>
      </c>
      <c r="AD1013" s="54">
        <v>0</v>
      </c>
      <c r="AE1013" s="54">
        <v>0</v>
      </c>
      <c r="AF1013" s="54">
        <v>0</v>
      </c>
      <c r="AG1013" s="54">
        <v>0</v>
      </c>
      <c r="AH1013" s="54">
        <v>0</v>
      </c>
      <c r="AI1013" s="54">
        <v>0</v>
      </c>
      <c r="AJ1013" s="54">
        <v>0</v>
      </c>
      <c r="AK1013" s="1">
        <v>0</v>
      </c>
      <c r="AL1013" s="1">
        <v>0</v>
      </c>
      <c r="AM1013" s="1">
        <v>50</v>
      </c>
      <c r="AN1013" s="1">
        <v>50</v>
      </c>
      <c r="AO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42" t="str">
        <f t="shared" si="30"/>
        <v/>
      </c>
      <c r="AX1013" s="142" t="str">
        <f t="shared" si="31"/>
        <v/>
      </c>
    </row>
    <row r="1014" spans="3:50">
      <c r="C1014" s="1" t="s">
        <v>1290</v>
      </c>
      <c r="D1014" s="1" t="s">
        <v>1294</v>
      </c>
      <c r="E1014" s="1">
        <v>394</v>
      </c>
      <c r="F1014" s="1">
        <v>7115</v>
      </c>
      <c r="G1014" s="1">
        <v>7115</v>
      </c>
      <c r="H1014" s="1">
        <v>5000</v>
      </c>
      <c r="I1014" s="53">
        <v>35575</v>
      </c>
      <c r="J1014" s="1">
        <v>100</v>
      </c>
      <c r="L1014" s="53">
        <v>35575</v>
      </c>
      <c r="M1014" s="53">
        <v>0</v>
      </c>
      <c r="N1014" s="53">
        <v>0</v>
      </c>
      <c r="O1014" s="53">
        <v>0</v>
      </c>
      <c r="P1014" s="53">
        <v>0</v>
      </c>
      <c r="S1014" s="53">
        <v>0</v>
      </c>
      <c r="T1014" s="53">
        <v>0</v>
      </c>
      <c r="U1014" s="53">
        <v>0</v>
      </c>
      <c r="V1014" s="53">
        <v>0</v>
      </c>
      <c r="W1014" s="53">
        <v>0</v>
      </c>
      <c r="X1014" s="53">
        <v>0</v>
      </c>
      <c r="Y1014" s="53">
        <v>0</v>
      </c>
      <c r="Z1014" s="53">
        <v>0</v>
      </c>
      <c r="AA1014" s="53">
        <v>50</v>
      </c>
      <c r="AB1014" s="53">
        <v>50</v>
      </c>
      <c r="AC1014" s="54">
        <v>0</v>
      </c>
      <c r="AD1014" s="54">
        <v>0</v>
      </c>
      <c r="AE1014" s="54">
        <v>0</v>
      </c>
      <c r="AF1014" s="54">
        <v>0</v>
      </c>
      <c r="AG1014" s="54">
        <v>0</v>
      </c>
      <c r="AH1014" s="54">
        <v>0</v>
      </c>
      <c r="AI1014" s="54">
        <v>0</v>
      </c>
      <c r="AJ1014" s="54">
        <v>0</v>
      </c>
      <c r="AK1014" s="1">
        <v>0</v>
      </c>
      <c r="AL1014" s="1">
        <v>0</v>
      </c>
      <c r="AM1014" s="1">
        <v>50</v>
      </c>
      <c r="AN1014" s="1">
        <v>50</v>
      </c>
      <c r="AO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42" t="str">
        <f t="shared" si="30"/>
        <v/>
      </c>
      <c r="AX1014" s="142" t="str">
        <f t="shared" si="31"/>
        <v/>
      </c>
    </row>
    <row r="1015" spans="3:50">
      <c r="C1015" s="1" t="s">
        <v>1295</v>
      </c>
      <c r="E1015" s="1">
        <v>7656</v>
      </c>
      <c r="F1015" s="1">
        <v>167660</v>
      </c>
      <c r="G1015" s="1">
        <v>165692</v>
      </c>
      <c r="H1015" s="1">
        <v>3069</v>
      </c>
      <c r="I1015" s="53">
        <v>514594</v>
      </c>
      <c r="J1015" s="1">
        <v>100</v>
      </c>
      <c r="K1015" s="1">
        <v>0</v>
      </c>
      <c r="L1015" s="53">
        <v>514594</v>
      </c>
      <c r="M1015" s="53">
        <v>30</v>
      </c>
      <c r="N1015" s="53">
        <v>50</v>
      </c>
      <c r="O1015" s="53">
        <v>20</v>
      </c>
      <c r="P1015" s="53">
        <v>0</v>
      </c>
      <c r="Q1015" s="53" t="s">
        <v>1032</v>
      </c>
      <c r="R1015" s="53" t="s">
        <v>1032</v>
      </c>
      <c r="S1015" s="53">
        <v>0</v>
      </c>
      <c r="T1015" s="53">
        <v>0</v>
      </c>
      <c r="U1015" s="53">
        <v>0</v>
      </c>
      <c r="V1015" s="53">
        <v>0</v>
      </c>
      <c r="W1015" s="53">
        <v>5.833333333333333</v>
      </c>
      <c r="X1015" s="53">
        <v>10.625</v>
      </c>
      <c r="Y1015" s="53">
        <v>25.833333333333332</v>
      </c>
      <c r="Z1015" s="53">
        <v>25</v>
      </c>
      <c r="AA1015" s="53">
        <v>27.916666666666668</v>
      </c>
      <c r="AB1015" s="53">
        <v>14.375</v>
      </c>
      <c r="AC1015" s="54">
        <v>10</v>
      </c>
      <c r="AD1015" s="54">
        <v>0</v>
      </c>
      <c r="AE1015" s="54">
        <v>0</v>
      </c>
      <c r="AF1015" s="54">
        <v>0</v>
      </c>
      <c r="AG1015" s="54">
        <v>0</v>
      </c>
      <c r="AH1015" s="54">
        <v>0</v>
      </c>
      <c r="AI1015" s="54">
        <v>5.833333333333333</v>
      </c>
      <c r="AJ1015" s="54">
        <v>10.625</v>
      </c>
      <c r="AK1015" s="1">
        <v>25.833333333333332</v>
      </c>
      <c r="AL1015" s="1">
        <v>25</v>
      </c>
      <c r="AM1015" s="1">
        <v>27.916666666666668</v>
      </c>
      <c r="AN1015" s="1">
        <v>14.375</v>
      </c>
      <c r="AO1015" s="1">
        <v>10</v>
      </c>
      <c r="AP1015" s="1" t="s">
        <v>1032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42" t="str">
        <f t="shared" si="30"/>
        <v/>
      </c>
      <c r="AX1015" s="142" t="str">
        <f t="shared" si="31"/>
        <v/>
      </c>
    </row>
    <row r="1016" spans="3:50">
      <c r="C1016" s="1" t="s">
        <v>1296</v>
      </c>
      <c r="D1016" s="1" t="s">
        <v>1297</v>
      </c>
      <c r="E1016" s="1">
        <v>943</v>
      </c>
      <c r="F1016" s="1">
        <v>27061</v>
      </c>
      <c r="G1016" s="1">
        <v>26882</v>
      </c>
      <c r="H1016" s="1">
        <v>3500</v>
      </c>
      <c r="I1016" s="53">
        <v>94087</v>
      </c>
      <c r="J1016" s="1">
        <v>100</v>
      </c>
      <c r="L1016" s="53">
        <v>94087</v>
      </c>
      <c r="P1016" s="53">
        <v>0</v>
      </c>
      <c r="S1016" s="53">
        <v>0</v>
      </c>
      <c r="T1016" s="53">
        <v>0</v>
      </c>
      <c r="U1016" s="53">
        <v>0</v>
      </c>
      <c r="V1016" s="53">
        <v>0</v>
      </c>
      <c r="W1016" s="53">
        <v>5</v>
      </c>
      <c r="X1016" s="53">
        <v>10</v>
      </c>
      <c r="Y1016" s="53">
        <v>40</v>
      </c>
      <c r="Z1016" s="53">
        <v>20</v>
      </c>
      <c r="AA1016" s="53">
        <v>20</v>
      </c>
      <c r="AB1016" s="53">
        <v>5</v>
      </c>
      <c r="AD1016" s="54">
        <v>0</v>
      </c>
      <c r="AE1016" s="54">
        <v>0</v>
      </c>
      <c r="AF1016" s="54">
        <v>0</v>
      </c>
      <c r="AG1016" s="54">
        <v>0</v>
      </c>
      <c r="AH1016" s="54">
        <v>0</v>
      </c>
      <c r="AI1016" s="54">
        <v>5</v>
      </c>
      <c r="AJ1016" s="54">
        <v>10</v>
      </c>
      <c r="AK1016" s="1">
        <v>40</v>
      </c>
      <c r="AL1016" s="1">
        <v>20</v>
      </c>
      <c r="AM1016" s="1">
        <v>20</v>
      </c>
      <c r="AN1016" s="1">
        <v>5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42" t="str">
        <f t="shared" si="30"/>
        <v/>
      </c>
      <c r="AX1016" s="142" t="str">
        <f t="shared" si="31"/>
        <v/>
      </c>
    </row>
    <row r="1017" spans="3:50">
      <c r="C1017" s="1" t="s">
        <v>1296</v>
      </c>
      <c r="D1017" s="1" t="s">
        <v>1298</v>
      </c>
      <c r="E1017" s="1">
        <v>284</v>
      </c>
      <c r="F1017" s="1">
        <v>5783</v>
      </c>
      <c r="G1017" s="1">
        <v>5457</v>
      </c>
      <c r="H1017" s="1">
        <v>3650</v>
      </c>
      <c r="I1017" s="53">
        <v>19918</v>
      </c>
      <c r="J1017" s="1">
        <v>100</v>
      </c>
      <c r="L1017" s="53">
        <v>19918</v>
      </c>
      <c r="P1017" s="53">
        <v>0</v>
      </c>
      <c r="S1017" s="53">
        <v>0</v>
      </c>
      <c r="T1017" s="53">
        <v>0</v>
      </c>
      <c r="U1017" s="53">
        <v>0</v>
      </c>
      <c r="V1017" s="53">
        <v>0</v>
      </c>
      <c r="X1017" s="53">
        <v>10</v>
      </c>
      <c r="Y1017" s="53">
        <v>10</v>
      </c>
      <c r="Z1017" s="53">
        <v>10</v>
      </c>
      <c r="AA1017" s="53">
        <v>50</v>
      </c>
      <c r="AB1017" s="53">
        <v>10</v>
      </c>
      <c r="AC1017" s="54">
        <v>10</v>
      </c>
      <c r="AD1017" s="54">
        <v>0</v>
      </c>
      <c r="AE1017" s="54">
        <v>0</v>
      </c>
      <c r="AF1017" s="54">
        <v>0</v>
      </c>
      <c r="AG1017" s="54">
        <v>0</v>
      </c>
      <c r="AH1017" s="54">
        <v>0</v>
      </c>
      <c r="AJ1017" s="54">
        <v>10</v>
      </c>
      <c r="AK1017" s="1">
        <v>10</v>
      </c>
      <c r="AL1017" s="1">
        <v>10</v>
      </c>
      <c r="AM1017" s="1">
        <v>50</v>
      </c>
      <c r="AN1017" s="1">
        <v>10</v>
      </c>
      <c r="AO1017" s="1">
        <v>10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42" t="str">
        <f t="shared" si="30"/>
        <v/>
      </c>
      <c r="AX1017" s="142" t="str">
        <f t="shared" si="31"/>
        <v/>
      </c>
    </row>
    <row r="1018" spans="3:50">
      <c r="C1018" s="1" t="s">
        <v>1296</v>
      </c>
      <c r="D1018" s="1" t="s">
        <v>1299</v>
      </c>
      <c r="E1018" s="1">
        <v>717</v>
      </c>
      <c r="F1018" s="1">
        <v>10100</v>
      </c>
      <c r="G1018" s="1">
        <v>10100</v>
      </c>
      <c r="H1018" s="1">
        <v>3000</v>
      </c>
      <c r="I1018" s="53">
        <v>30300</v>
      </c>
      <c r="J1018" s="1">
        <v>100</v>
      </c>
      <c r="L1018" s="53">
        <v>30300</v>
      </c>
      <c r="P1018" s="53">
        <v>0</v>
      </c>
      <c r="S1018" s="53">
        <v>0</v>
      </c>
      <c r="T1018" s="53">
        <v>0</v>
      </c>
      <c r="U1018" s="53">
        <v>0</v>
      </c>
      <c r="V1018" s="53">
        <v>0</v>
      </c>
      <c r="Y1018" s="53">
        <v>20</v>
      </c>
      <c r="Z1018" s="53">
        <v>30</v>
      </c>
      <c r="AA1018" s="53">
        <v>30</v>
      </c>
      <c r="AB1018" s="53">
        <v>20</v>
      </c>
      <c r="AD1018" s="54">
        <v>0</v>
      </c>
      <c r="AE1018" s="54">
        <v>0</v>
      </c>
      <c r="AF1018" s="54">
        <v>0</v>
      </c>
      <c r="AG1018" s="54">
        <v>0</v>
      </c>
      <c r="AH1018" s="54">
        <v>0</v>
      </c>
      <c r="AK1018" s="1">
        <v>20</v>
      </c>
      <c r="AL1018" s="1">
        <v>30</v>
      </c>
      <c r="AM1018" s="1">
        <v>30</v>
      </c>
      <c r="AN1018" s="1">
        <v>20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42" t="str">
        <f t="shared" si="30"/>
        <v/>
      </c>
      <c r="AX1018" s="142" t="str">
        <f t="shared" si="31"/>
        <v/>
      </c>
    </row>
    <row r="1019" spans="3:50">
      <c r="C1019" s="1" t="s">
        <v>1296</v>
      </c>
      <c r="D1019" s="1" t="s">
        <v>1300</v>
      </c>
      <c r="E1019" s="1">
        <v>842</v>
      </c>
      <c r="F1019" s="1">
        <v>14290</v>
      </c>
      <c r="G1019" s="1">
        <v>14063</v>
      </c>
      <c r="H1019" s="1">
        <v>3550</v>
      </c>
      <c r="I1019" s="53">
        <v>49924</v>
      </c>
      <c r="J1019" s="1">
        <v>100</v>
      </c>
      <c r="L1019" s="53">
        <v>49924</v>
      </c>
      <c r="P1019" s="53">
        <v>0</v>
      </c>
      <c r="S1019" s="53">
        <v>0</v>
      </c>
      <c r="T1019" s="53">
        <v>0</v>
      </c>
      <c r="U1019" s="53">
        <v>0</v>
      </c>
      <c r="V1019" s="53">
        <v>0</v>
      </c>
      <c r="X1019" s="53">
        <v>10</v>
      </c>
      <c r="Y1019" s="53">
        <v>10</v>
      </c>
      <c r="Z1019" s="53">
        <v>10</v>
      </c>
      <c r="AA1019" s="53">
        <v>50</v>
      </c>
      <c r="AB1019" s="53">
        <v>10</v>
      </c>
      <c r="AC1019" s="54">
        <v>10</v>
      </c>
      <c r="AD1019" s="54">
        <v>0</v>
      </c>
      <c r="AE1019" s="54">
        <v>0</v>
      </c>
      <c r="AF1019" s="54">
        <v>0</v>
      </c>
      <c r="AG1019" s="54">
        <v>0</v>
      </c>
      <c r="AH1019" s="54">
        <v>0</v>
      </c>
      <c r="AJ1019" s="54">
        <v>10</v>
      </c>
      <c r="AK1019" s="1">
        <v>10</v>
      </c>
      <c r="AL1019" s="1">
        <v>10</v>
      </c>
      <c r="AM1019" s="1">
        <v>50</v>
      </c>
      <c r="AN1019" s="1">
        <v>10</v>
      </c>
      <c r="AO1019" s="1">
        <v>10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42" t="str">
        <f t="shared" si="30"/>
        <v/>
      </c>
      <c r="AX1019" s="142" t="str">
        <f t="shared" si="31"/>
        <v/>
      </c>
    </row>
    <row r="1020" spans="3:50">
      <c r="C1020" s="1" t="s">
        <v>1296</v>
      </c>
      <c r="D1020" s="1" t="s">
        <v>1301</v>
      </c>
      <c r="E1020" s="1">
        <v>117</v>
      </c>
      <c r="F1020" s="1">
        <v>6800</v>
      </c>
      <c r="G1020" s="1">
        <v>6628</v>
      </c>
      <c r="H1020" s="1">
        <v>3000</v>
      </c>
      <c r="I1020" s="53">
        <v>19884</v>
      </c>
      <c r="J1020" s="1">
        <v>100</v>
      </c>
      <c r="L1020" s="53">
        <v>19884</v>
      </c>
      <c r="M1020" s="53">
        <v>30</v>
      </c>
      <c r="N1020" s="53">
        <v>50</v>
      </c>
      <c r="O1020" s="53">
        <v>20</v>
      </c>
      <c r="P1020" s="53">
        <v>0</v>
      </c>
      <c r="S1020" s="53">
        <v>0</v>
      </c>
      <c r="T1020" s="53">
        <v>0</v>
      </c>
      <c r="U1020" s="53">
        <v>0</v>
      </c>
      <c r="V1020" s="53">
        <v>0</v>
      </c>
      <c r="Y1020" s="53">
        <v>30</v>
      </c>
      <c r="Z1020" s="53">
        <v>50</v>
      </c>
      <c r="AA1020" s="53">
        <v>20</v>
      </c>
      <c r="AD1020" s="54">
        <v>0</v>
      </c>
      <c r="AE1020" s="54">
        <v>0</v>
      </c>
      <c r="AF1020" s="54">
        <v>0</v>
      </c>
      <c r="AG1020" s="54">
        <v>0</v>
      </c>
      <c r="AH1020" s="54">
        <v>0</v>
      </c>
      <c r="AK1020" s="1">
        <v>30</v>
      </c>
      <c r="AL1020" s="1">
        <v>50</v>
      </c>
      <c r="AM1020" s="1">
        <v>20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42" t="str">
        <f t="shared" si="30"/>
        <v/>
      </c>
      <c r="AX1020" s="142" t="str">
        <f t="shared" si="31"/>
        <v/>
      </c>
    </row>
    <row r="1021" spans="3:50">
      <c r="C1021" s="1" t="s">
        <v>1296</v>
      </c>
      <c r="D1021" s="1" t="s">
        <v>1302</v>
      </c>
      <c r="E1021" s="1">
        <v>655</v>
      </c>
      <c r="F1021" s="1">
        <v>16730</v>
      </c>
      <c r="G1021" s="1">
        <v>16600</v>
      </c>
      <c r="H1021" s="1">
        <v>3000</v>
      </c>
      <c r="I1021" s="53">
        <v>49800</v>
      </c>
      <c r="J1021" s="1">
        <v>100</v>
      </c>
      <c r="L1021" s="53">
        <v>49800</v>
      </c>
      <c r="P1021" s="53">
        <v>0</v>
      </c>
      <c r="S1021" s="53">
        <v>0</v>
      </c>
      <c r="T1021" s="53">
        <v>0</v>
      </c>
      <c r="U1021" s="53">
        <v>0</v>
      </c>
      <c r="V1021" s="53">
        <v>0</v>
      </c>
      <c r="W1021" s="53">
        <v>5</v>
      </c>
      <c r="X1021" s="53">
        <v>10</v>
      </c>
      <c r="Y1021" s="53">
        <v>40</v>
      </c>
      <c r="Z1021" s="53">
        <v>20</v>
      </c>
      <c r="AA1021" s="53">
        <v>25</v>
      </c>
      <c r="AD1021" s="54">
        <v>0</v>
      </c>
      <c r="AE1021" s="54">
        <v>0</v>
      </c>
      <c r="AF1021" s="54">
        <v>0</v>
      </c>
      <c r="AG1021" s="54">
        <v>0</v>
      </c>
      <c r="AH1021" s="54">
        <v>0</v>
      </c>
      <c r="AI1021" s="54">
        <v>5</v>
      </c>
      <c r="AJ1021" s="54">
        <v>10</v>
      </c>
      <c r="AK1021" s="1">
        <v>40</v>
      </c>
      <c r="AL1021" s="1">
        <v>20</v>
      </c>
      <c r="AM1021" s="1">
        <v>25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42" t="str">
        <f t="shared" si="30"/>
        <v/>
      </c>
      <c r="AX1021" s="142" t="str">
        <f t="shared" si="31"/>
        <v/>
      </c>
    </row>
    <row r="1022" spans="3:50">
      <c r="C1022" s="1" t="s">
        <v>1296</v>
      </c>
      <c r="D1022" s="1" t="s">
        <v>1303</v>
      </c>
      <c r="E1022" s="1">
        <v>630</v>
      </c>
      <c r="F1022" s="1">
        <v>31600</v>
      </c>
      <c r="G1022" s="1">
        <v>31500</v>
      </c>
      <c r="H1022" s="1">
        <v>2700</v>
      </c>
      <c r="I1022" s="53">
        <v>85050</v>
      </c>
      <c r="J1022" s="1">
        <v>100</v>
      </c>
      <c r="L1022" s="53">
        <v>85050</v>
      </c>
      <c r="P1022" s="53">
        <v>0</v>
      </c>
      <c r="S1022" s="53">
        <v>0</v>
      </c>
      <c r="T1022" s="53">
        <v>0</v>
      </c>
      <c r="U1022" s="53">
        <v>0</v>
      </c>
      <c r="V1022" s="53">
        <v>0</v>
      </c>
      <c r="W1022" s="53">
        <v>5</v>
      </c>
      <c r="X1022" s="53">
        <v>5</v>
      </c>
      <c r="Y1022" s="53">
        <v>20</v>
      </c>
      <c r="Z1022" s="53">
        <v>30</v>
      </c>
      <c r="AA1022" s="53">
        <v>30</v>
      </c>
      <c r="AB1022" s="53">
        <v>10</v>
      </c>
      <c r="AD1022" s="54">
        <v>0</v>
      </c>
      <c r="AE1022" s="54">
        <v>0</v>
      </c>
      <c r="AF1022" s="54">
        <v>0</v>
      </c>
      <c r="AG1022" s="54">
        <v>0</v>
      </c>
      <c r="AH1022" s="54">
        <v>0</v>
      </c>
      <c r="AI1022" s="54">
        <v>5</v>
      </c>
      <c r="AJ1022" s="54">
        <v>5</v>
      </c>
      <c r="AK1022" s="1">
        <v>20</v>
      </c>
      <c r="AL1022" s="1">
        <v>30</v>
      </c>
      <c r="AM1022" s="1">
        <v>30</v>
      </c>
      <c r="AN1022" s="1">
        <v>10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42" t="str">
        <f t="shared" si="30"/>
        <v/>
      </c>
      <c r="AX1022" s="142" t="str">
        <f t="shared" si="31"/>
        <v/>
      </c>
    </row>
    <row r="1023" spans="3:50">
      <c r="C1023" s="1" t="s">
        <v>1296</v>
      </c>
      <c r="D1023" s="1" t="s">
        <v>1304</v>
      </c>
      <c r="E1023" s="1">
        <v>705</v>
      </c>
      <c r="F1023" s="1">
        <v>10732</v>
      </c>
      <c r="G1023" s="1">
        <v>10689</v>
      </c>
      <c r="H1023" s="1">
        <v>3700</v>
      </c>
      <c r="I1023" s="53">
        <v>39549</v>
      </c>
      <c r="J1023" s="1">
        <v>100</v>
      </c>
      <c r="L1023" s="53">
        <v>39549</v>
      </c>
      <c r="P1023" s="53">
        <v>0</v>
      </c>
      <c r="S1023" s="53">
        <v>0</v>
      </c>
      <c r="T1023" s="53">
        <v>0</v>
      </c>
      <c r="U1023" s="53">
        <v>0</v>
      </c>
      <c r="V1023" s="53">
        <v>0</v>
      </c>
      <c r="W1023" s="53">
        <v>5</v>
      </c>
      <c r="X1023" s="53">
        <v>20</v>
      </c>
      <c r="Y1023" s="53">
        <v>40</v>
      </c>
      <c r="Z1023" s="53">
        <v>10</v>
      </c>
      <c r="AA1023" s="53">
        <v>5</v>
      </c>
      <c r="AB1023" s="53">
        <v>20</v>
      </c>
      <c r="AD1023" s="54">
        <v>0</v>
      </c>
      <c r="AE1023" s="54">
        <v>0</v>
      </c>
      <c r="AF1023" s="54">
        <v>0</v>
      </c>
      <c r="AG1023" s="54">
        <v>0</v>
      </c>
      <c r="AH1023" s="54">
        <v>0</v>
      </c>
      <c r="AI1023" s="54">
        <v>5</v>
      </c>
      <c r="AJ1023" s="54">
        <v>20</v>
      </c>
      <c r="AK1023" s="1">
        <v>40</v>
      </c>
      <c r="AL1023" s="1">
        <v>10</v>
      </c>
      <c r="AM1023" s="1">
        <v>5</v>
      </c>
      <c r="AN1023" s="1">
        <v>20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42" t="str">
        <f t="shared" si="30"/>
        <v/>
      </c>
      <c r="AX1023" s="142" t="str">
        <f t="shared" si="31"/>
        <v/>
      </c>
    </row>
    <row r="1024" spans="3:50">
      <c r="C1024" s="1" t="s">
        <v>1296</v>
      </c>
      <c r="D1024" s="1" t="s">
        <v>1296</v>
      </c>
      <c r="E1024" s="1">
        <v>517</v>
      </c>
      <c r="F1024" s="1">
        <v>8300</v>
      </c>
      <c r="G1024" s="1">
        <v>8230</v>
      </c>
      <c r="H1024" s="1">
        <v>3000</v>
      </c>
      <c r="I1024" s="53">
        <v>24690</v>
      </c>
      <c r="J1024" s="1">
        <v>100</v>
      </c>
      <c r="L1024" s="53">
        <v>24690</v>
      </c>
      <c r="M1024" s="53">
        <v>30</v>
      </c>
      <c r="N1024" s="53">
        <v>50</v>
      </c>
      <c r="O1024" s="53">
        <v>20</v>
      </c>
      <c r="P1024" s="53">
        <v>0</v>
      </c>
      <c r="S1024" s="53">
        <v>0</v>
      </c>
      <c r="T1024" s="53">
        <v>0</v>
      </c>
      <c r="U1024" s="53">
        <v>0</v>
      </c>
      <c r="V1024" s="53">
        <v>0</v>
      </c>
      <c r="Y1024" s="53">
        <v>30</v>
      </c>
      <c r="Z1024" s="53">
        <v>50</v>
      </c>
      <c r="AA1024" s="53">
        <v>20</v>
      </c>
      <c r="AD1024" s="54">
        <v>0</v>
      </c>
      <c r="AE1024" s="54">
        <v>0</v>
      </c>
      <c r="AF1024" s="54">
        <v>0</v>
      </c>
      <c r="AG1024" s="54">
        <v>0</v>
      </c>
      <c r="AH1024" s="54">
        <v>0</v>
      </c>
      <c r="AK1024" s="1">
        <v>30</v>
      </c>
      <c r="AL1024" s="1">
        <v>50</v>
      </c>
      <c r="AM1024" s="1">
        <v>20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42" t="str">
        <f t="shared" si="30"/>
        <v/>
      </c>
      <c r="AX1024" s="142" t="str">
        <f t="shared" si="31"/>
        <v/>
      </c>
    </row>
    <row r="1025" spans="3:50">
      <c r="C1025" s="1" t="s">
        <v>1296</v>
      </c>
      <c r="D1025" s="1" t="s">
        <v>1305</v>
      </c>
      <c r="E1025" s="1">
        <v>612</v>
      </c>
      <c r="F1025" s="1">
        <v>7463</v>
      </c>
      <c r="G1025" s="1">
        <v>7643</v>
      </c>
      <c r="H1025" s="1">
        <v>3041</v>
      </c>
      <c r="I1025" s="53">
        <v>23242</v>
      </c>
      <c r="J1025" s="1">
        <v>100</v>
      </c>
      <c r="L1025" s="53">
        <v>23242</v>
      </c>
      <c r="P1025" s="53">
        <v>0</v>
      </c>
      <c r="S1025" s="53">
        <v>0</v>
      </c>
      <c r="T1025" s="53">
        <v>0</v>
      </c>
      <c r="U1025" s="53">
        <v>0</v>
      </c>
      <c r="V1025" s="53">
        <v>0</v>
      </c>
      <c r="Y1025" s="53">
        <v>10</v>
      </c>
      <c r="Z1025" s="53">
        <v>20</v>
      </c>
      <c r="AA1025" s="53">
        <v>40</v>
      </c>
      <c r="AB1025" s="53">
        <v>30</v>
      </c>
      <c r="AD1025" s="54">
        <v>0</v>
      </c>
      <c r="AE1025" s="54">
        <v>0</v>
      </c>
      <c r="AF1025" s="54">
        <v>0</v>
      </c>
      <c r="AG1025" s="54">
        <v>0</v>
      </c>
      <c r="AH1025" s="54">
        <v>0</v>
      </c>
      <c r="AK1025" s="1">
        <v>10</v>
      </c>
      <c r="AL1025" s="1">
        <v>20</v>
      </c>
      <c r="AM1025" s="1">
        <v>40</v>
      </c>
      <c r="AN1025" s="1">
        <v>30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42" t="str">
        <f t="shared" si="30"/>
        <v/>
      </c>
      <c r="AX1025" s="142" t="str">
        <f t="shared" si="31"/>
        <v/>
      </c>
    </row>
    <row r="1026" spans="3:50">
      <c r="C1026" s="1" t="s">
        <v>1296</v>
      </c>
      <c r="D1026" s="1" t="s">
        <v>1306</v>
      </c>
      <c r="E1026" s="1">
        <v>594</v>
      </c>
      <c r="F1026" s="1">
        <v>11400</v>
      </c>
      <c r="G1026" s="1">
        <v>11100</v>
      </c>
      <c r="H1026" s="1">
        <v>2500</v>
      </c>
      <c r="I1026" s="53">
        <v>27750</v>
      </c>
      <c r="J1026" s="1">
        <v>100</v>
      </c>
      <c r="L1026" s="53">
        <v>27750</v>
      </c>
      <c r="P1026" s="53">
        <v>0</v>
      </c>
      <c r="S1026" s="53">
        <v>0</v>
      </c>
      <c r="T1026" s="53">
        <v>0</v>
      </c>
      <c r="U1026" s="53">
        <v>0</v>
      </c>
      <c r="V1026" s="53">
        <v>0</v>
      </c>
      <c r="W1026" s="53">
        <v>10</v>
      </c>
      <c r="X1026" s="53">
        <v>10</v>
      </c>
      <c r="Y1026" s="53">
        <v>20</v>
      </c>
      <c r="Z1026" s="53">
        <v>30</v>
      </c>
      <c r="AA1026" s="53">
        <v>20</v>
      </c>
      <c r="AB1026" s="53">
        <v>10</v>
      </c>
      <c r="AD1026" s="54">
        <v>0</v>
      </c>
      <c r="AE1026" s="54">
        <v>0</v>
      </c>
      <c r="AF1026" s="54">
        <v>0</v>
      </c>
      <c r="AG1026" s="54">
        <v>0</v>
      </c>
      <c r="AH1026" s="54">
        <v>0</v>
      </c>
      <c r="AI1026" s="54">
        <v>10</v>
      </c>
      <c r="AJ1026" s="54">
        <v>10</v>
      </c>
      <c r="AK1026" s="1">
        <v>20</v>
      </c>
      <c r="AL1026" s="1">
        <v>30</v>
      </c>
      <c r="AM1026" s="1">
        <v>20</v>
      </c>
      <c r="AN1026" s="1">
        <v>10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42" t="str">
        <f t="shared" si="30"/>
        <v/>
      </c>
      <c r="AX1026" s="142" t="str">
        <f t="shared" si="31"/>
        <v/>
      </c>
    </row>
    <row r="1027" spans="3:50">
      <c r="C1027" s="1" t="s">
        <v>1296</v>
      </c>
      <c r="D1027" s="1" t="s">
        <v>1307</v>
      </c>
      <c r="E1027" s="1">
        <v>1040</v>
      </c>
      <c r="F1027" s="1">
        <v>17401</v>
      </c>
      <c r="G1027" s="1">
        <v>16800</v>
      </c>
      <c r="H1027" s="1">
        <v>3000</v>
      </c>
      <c r="I1027" s="53">
        <v>50400</v>
      </c>
      <c r="J1027" s="1">
        <v>100</v>
      </c>
      <c r="L1027" s="53">
        <v>50400</v>
      </c>
      <c r="P1027" s="53">
        <v>0</v>
      </c>
      <c r="S1027" s="53">
        <v>0</v>
      </c>
      <c r="T1027" s="53">
        <v>0</v>
      </c>
      <c r="U1027" s="53">
        <v>0</v>
      </c>
      <c r="V1027" s="53">
        <v>0</v>
      </c>
      <c r="W1027" s="53">
        <v>5</v>
      </c>
      <c r="X1027" s="53">
        <v>10</v>
      </c>
      <c r="Y1027" s="53">
        <v>40</v>
      </c>
      <c r="Z1027" s="53">
        <v>20</v>
      </c>
      <c r="AA1027" s="53">
        <v>25</v>
      </c>
      <c r="AD1027" s="54">
        <v>0</v>
      </c>
      <c r="AE1027" s="54">
        <v>0</v>
      </c>
      <c r="AF1027" s="54">
        <v>0</v>
      </c>
      <c r="AG1027" s="54">
        <v>0</v>
      </c>
      <c r="AH1027" s="54">
        <v>0</v>
      </c>
      <c r="AI1027" s="54">
        <v>5</v>
      </c>
      <c r="AJ1027" s="54">
        <v>10</v>
      </c>
      <c r="AK1027" s="1">
        <v>40</v>
      </c>
      <c r="AL1027" s="1">
        <v>20</v>
      </c>
      <c r="AM1027" s="1">
        <v>25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42" t="str">
        <f t="shared" si="30"/>
        <v/>
      </c>
      <c r="AX1027" s="142" t="str">
        <f t="shared" si="31"/>
        <v/>
      </c>
    </row>
    <row r="1028" spans="3:50">
      <c r="C1028" s="1" t="s">
        <v>1308</v>
      </c>
      <c r="E1028" s="1">
        <v>4</v>
      </c>
      <c r="F1028" s="1">
        <v>55</v>
      </c>
      <c r="G1028" s="1">
        <v>55</v>
      </c>
      <c r="H1028" s="1">
        <v>3509</v>
      </c>
      <c r="I1028" s="53">
        <v>193</v>
      </c>
      <c r="J1028" s="1">
        <v>100</v>
      </c>
      <c r="K1028" s="1">
        <v>0</v>
      </c>
      <c r="L1028" s="53">
        <v>220</v>
      </c>
      <c r="M1028" s="53">
        <v>0</v>
      </c>
      <c r="N1028" s="53">
        <v>0</v>
      </c>
      <c r="O1028" s="53">
        <v>0</v>
      </c>
      <c r="P1028" s="53">
        <v>0</v>
      </c>
      <c r="Q1028" s="53" t="s">
        <v>1032</v>
      </c>
      <c r="R1028" s="53" t="s">
        <v>1032</v>
      </c>
      <c r="S1028" s="53">
        <v>0</v>
      </c>
      <c r="T1028" s="53">
        <v>0</v>
      </c>
      <c r="U1028" s="53">
        <v>0</v>
      </c>
      <c r="V1028" s="53">
        <v>10</v>
      </c>
      <c r="W1028" s="53">
        <v>90</v>
      </c>
      <c r="X1028" s="53">
        <v>0</v>
      </c>
      <c r="Y1028" s="53">
        <v>0</v>
      </c>
      <c r="Z1028" s="53">
        <v>100</v>
      </c>
      <c r="AA1028" s="53">
        <v>0</v>
      </c>
      <c r="AB1028" s="53">
        <v>0</v>
      </c>
      <c r="AC1028" s="54" t="s">
        <v>1032</v>
      </c>
      <c r="AD1028" s="54">
        <v>0</v>
      </c>
      <c r="AE1028" s="54">
        <v>0</v>
      </c>
      <c r="AF1028" s="54">
        <v>0</v>
      </c>
      <c r="AG1028" s="54">
        <v>0</v>
      </c>
      <c r="AH1028" s="54">
        <v>10</v>
      </c>
      <c r="AI1028" s="54">
        <v>90</v>
      </c>
      <c r="AJ1028" s="54">
        <v>0</v>
      </c>
      <c r="AK1028" s="1">
        <v>0</v>
      </c>
      <c r="AL1028" s="1">
        <v>100</v>
      </c>
      <c r="AM1028" s="1">
        <v>0</v>
      </c>
      <c r="AN1028" s="1">
        <v>0</v>
      </c>
      <c r="AO1028" s="1">
        <v>0</v>
      </c>
      <c r="AP1028" s="1" t="s">
        <v>1032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42" t="str">
        <f t="shared" si="30"/>
        <v/>
      </c>
      <c r="AX1028" s="142" t="str">
        <f t="shared" si="31"/>
        <v/>
      </c>
    </row>
    <row r="1029" spans="3:50">
      <c r="C1029" s="1" t="s">
        <v>1309</v>
      </c>
      <c r="D1029" s="1" t="s">
        <v>1310</v>
      </c>
      <c r="I1029" s="53">
        <v>0</v>
      </c>
      <c r="M1029" s="53">
        <v>0</v>
      </c>
      <c r="N1029" s="53">
        <v>0</v>
      </c>
      <c r="O1029" s="53">
        <v>0</v>
      </c>
      <c r="P1029" s="53">
        <v>0</v>
      </c>
      <c r="S1029" s="53">
        <v>0</v>
      </c>
      <c r="T1029" s="53">
        <v>0</v>
      </c>
      <c r="U1029" s="53">
        <v>0</v>
      </c>
      <c r="X1029" s="53">
        <v>0</v>
      </c>
      <c r="Y1029" s="53">
        <v>0</v>
      </c>
      <c r="AA1029" s="53">
        <v>0</v>
      </c>
      <c r="AB1029" s="53">
        <v>0</v>
      </c>
      <c r="AD1029" s="54">
        <v>0</v>
      </c>
      <c r="AE1029" s="54">
        <v>0</v>
      </c>
      <c r="AF1029" s="54">
        <v>0</v>
      </c>
      <c r="AG1029" s="54">
        <v>0</v>
      </c>
      <c r="AJ1029" s="54">
        <v>0</v>
      </c>
      <c r="AK1029" s="1">
        <v>0</v>
      </c>
      <c r="AM1029" s="1">
        <v>0</v>
      </c>
      <c r="AN1029" s="1">
        <v>0</v>
      </c>
      <c r="AO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42" t="str">
        <f t="shared" si="30"/>
        <v/>
      </c>
      <c r="AX1029" s="142" t="str">
        <f t="shared" si="31"/>
        <v/>
      </c>
    </row>
    <row r="1030" spans="3:50">
      <c r="C1030" s="1" t="s">
        <v>1309</v>
      </c>
      <c r="D1030" s="1" t="s">
        <v>1311</v>
      </c>
      <c r="E1030" s="1">
        <v>3</v>
      </c>
      <c r="F1030" s="1">
        <v>15</v>
      </c>
      <c r="G1030" s="1">
        <v>15</v>
      </c>
      <c r="H1030" s="1">
        <v>3500</v>
      </c>
      <c r="I1030" s="53">
        <v>53</v>
      </c>
      <c r="J1030" s="1">
        <v>100</v>
      </c>
      <c r="L1030" s="53">
        <v>60</v>
      </c>
      <c r="M1030" s="53">
        <v>0</v>
      </c>
      <c r="N1030" s="53">
        <v>0</v>
      </c>
      <c r="O1030" s="53">
        <v>0</v>
      </c>
      <c r="P1030" s="53">
        <v>0</v>
      </c>
      <c r="S1030" s="53">
        <v>0</v>
      </c>
      <c r="T1030" s="53">
        <v>0</v>
      </c>
      <c r="U1030" s="53">
        <v>0</v>
      </c>
      <c r="X1030" s="53">
        <v>0</v>
      </c>
      <c r="Y1030" s="53">
        <v>0</v>
      </c>
      <c r="Z1030" s="53">
        <v>100</v>
      </c>
      <c r="AA1030" s="53">
        <v>0</v>
      </c>
      <c r="AB1030" s="53">
        <v>0</v>
      </c>
      <c r="AD1030" s="54">
        <v>0</v>
      </c>
      <c r="AE1030" s="54">
        <v>0</v>
      </c>
      <c r="AF1030" s="54">
        <v>0</v>
      </c>
      <c r="AG1030" s="54">
        <v>0</v>
      </c>
      <c r="AJ1030" s="54">
        <v>0</v>
      </c>
      <c r="AK1030" s="1">
        <v>0</v>
      </c>
      <c r="AL1030" s="1">
        <v>100</v>
      </c>
      <c r="AM1030" s="1">
        <v>0</v>
      </c>
      <c r="AN1030" s="1">
        <v>0</v>
      </c>
      <c r="AO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42" t="str">
        <f t="shared" si="30"/>
        <v/>
      </c>
      <c r="AX1030" s="142" t="str">
        <f t="shared" si="31"/>
        <v/>
      </c>
    </row>
    <row r="1031" spans="3:50">
      <c r="C1031" s="1" t="s">
        <v>1309</v>
      </c>
      <c r="D1031" s="1" t="s">
        <v>1312</v>
      </c>
      <c r="I1031" s="53">
        <v>0</v>
      </c>
      <c r="M1031" s="53">
        <v>0</v>
      </c>
      <c r="N1031" s="53">
        <v>0</v>
      </c>
      <c r="O1031" s="53">
        <v>0</v>
      </c>
      <c r="P1031" s="53">
        <v>0</v>
      </c>
      <c r="S1031" s="53">
        <v>0</v>
      </c>
      <c r="T1031" s="53">
        <v>0</v>
      </c>
      <c r="U1031" s="53">
        <v>0</v>
      </c>
      <c r="X1031" s="53">
        <v>0</v>
      </c>
      <c r="Y1031" s="53">
        <v>0</v>
      </c>
      <c r="AA1031" s="53">
        <v>0</v>
      </c>
      <c r="AB1031" s="53">
        <v>0</v>
      </c>
      <c r="AD1031" s="54">
        <v>0</v>
      </c>
      <c r="AE1031" s="54">
        <v>0</v>
      </c>
      <c r="AF1031" s="54">
        <v>0</v>
      </c>
      <c r="AG1031" s="54">
        <v>0</v>
      </c>
      <c r="AJ1031" s="54">
        <v>0</v>
      </c>
      <c r="AK1031" s="1">
        <v>0</v>
      </c>
      <c r="AM1031" s="1">
        <v>0</v>
      </c>
      <c r="AN1031" s="1">
        <v>0</v>
      </c>
      <c r="AO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42" t="str">
        <f t="shared" si="30"/>
        <v/>
      </c>
      <c r="AX1031" s="142" t="str">
        <f t="shared" si="31"/>
        <v/>
      </c>
    </row>
    <row r="1032" spans="3:50">
      <c r="C1032" s="1" t="s">
        <v>1309</v>
      </c>
      <c r="D1032" s="1" t="s">
        <v>1309</v>
      </c>
      <c r="I1032" s="53">
        <v>0</v>
      </c>
      <c r="M1032" s="53">
        <v>0</v>
      </c>
      <c r="N1032" s="53">
        <v>0</v>
      </c>
      <c r="O1032" s="53">
        <v>0</v>
      </c>
      <c r="P1032" s="53">
        <v>0</v>
      </c>
      <c r="S1032" s="53">
        <v>0</v>
      </c>
      <c r="T1032" s="53">
        <v>0</v>
      </c>
      <c r="U1032" s="53">
        <v>0</v>
      </c>
      <c r="X1032" s="53">
        <v>0</v>
      </c>
      <c r="Y1032" s="53">
        <v>0</v>
      </c>
      <c r="AA1032" s="53">
        <v>0</v>
      </c>
      <c r="AB1032" s="53">
        <v>0</v>
      </c>
      <c r="AD1032" s="54">
        <v>0</v>
      </c>
      <c r="AE1032" s="54">
        <v>0</v>
      </c>
      <c r="AF1032" s="54">
        <v>0</v>
      </c>
      <c r="AG1032" s="54">
        <v>0</v>
      </c>
      <c r="AJ1032" s="54">
        <v>0</v>
      </c>
      <c r="AK1032" s="1">
        <v>0</v>
      </c>
      <c r="AM1032" s="1">
        <v>0</v>
      </c>
      <c r="AN1032" s="1">
        <v>0</v>
      </c>
      <c r="AO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42" t="str">
        <f t="shared" ref="AW1032:AW1095" si="32">IF(SUM($E1032:$AV1032)&lt;&gt;0,IFERROR(IFERROR(INDEX(pname,MATCH($B1032,pid_fao,0),1),INDEX(pname,MATCH($B1032,pid_th,0),1)),""),"")</f>
        <v/>
      </c>
      <c r="AX1032" s="142" t="str">
        <f t="shared" ref="AX1032:AX1095" si="33">IF(SUM($E1032:$AV1032)&lt;&gt;0,IFERROR(IFERROR(INDEX(pname,MATCH($B1032,pid_fao,0),5),INDEX(pname,MATCH($B1032,pid_th,0),5)),""),"")</f>
        <v/>
      </c>
    </row>
    <row r="1033" spans="3:50">
      <c r="C1033" s="1" t="s">
        <v>1309</v>
      </c>
      <c r="D1033" s="1" t="s">
        <v>1313</v>
      </c>
      <c r="E1033" s="1">
        <v>1</v>
      </c>
      <c r="F1033" s="1">
        <v>40</v>
      </c>
      <c r="G1033" s="1">
        <v>40</v>
      </c>
      <c r="H1033" s="1">
        <v>3500</v>
      </c>
      <c r="I1033" s="53">
        <v>140</v>
      </c>
      <c r="J1033" s="1">
        <v>100</v>
      </c>
      <c r="L1033" s="53">
        <v>160</v>
      </c>
      <c r="M1033" s="53">
        <v>0</v>
      </c>
      <c r="N1033" s="53">
        <v>0</v>
      </c>
      <c r="O1033" s="53">
        <v>0</v>
      </c>
      <c r="P1033" s="53">
        <v>0</v>
      </c>
      <c r="S1033" s="53">
        <v>0</v>
      </c>
      <c r="T1033" s="53">
        <v>0</v>
      </c>
      <c r="U1033" s="53">
        <v>0</v>
      </c>
      <c r="V1033" s="53">
        <v>10</v>
      </c>
      <c r="W1033" s="53">
        <v>90</v>
      </c>
      <c r="X1033" s="53">
        <v>0</v>
      </c>
      <c r="Y1033" s="53">
        <v>0</v>
      </c>
      <c r="AA1033" s="53">
        <v>0</v>
      </c>
      <c r="AB1033" s="53">
        <v>0</v>
      </c>
      <c r="AD1033" s="54">
        <v>0</v>
      </c>
      <c r="AE1033" s="54">
        <v>0</v>
      </c>
      <c r="AF1033" s="54">
        <v>0</v>
      </c>
      <c r="AG1033" s="54">
        <v>0</v>
      </c>
      <c r="AH1033" s="54">
        <v>10</v>
      </c>
      <c r="AI1033" s="54">
        <v>90</v>
      </c>
      <c r="AJ1033" s="54">
        <v>0</v>
      </c>
      <c r="AK1033" s="1">
        <v>0</v>
      </c>
      <c r="AM1033" s="1">
        <v>0</v>
      </c>
      <c r="AN1033" s="1">
        <v>0</v>
      </c>
      <c r="AO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42" t="str">
        <f t="shared" si="32"/>
        <v/>
      </c>
      <c r="AX1033" s="142" t="str">
        <f t="shared" si="33"/>
        <v/>
      </c>
    </row>
    <row r="1034" spans="3:50">
      <c r="C1034" s="1" t="s">
        <v>1314</v>
      </c>
      <c r="E1034" s="1">
        <v>2805</v>
      </c>
      <c r="F1034" s="1">
        <v>54842.55</v>
      </c>
      <c r="G1034" s="1">
        <v>53283.5</v>
      </c>
      <c r="H1034" s="1">
        <v>2488</v>
      </c>
      <c r="I1034" s="53">
        <v>136462</v>
      </c>
      <c r="J1034" s="1">
        <v>100</v>
      </c>
      <c r="K1034" s="1">
        <v>0</v>
      </c>
      <c r="L1034" s="53">
        <v>167122</v>
      </c>
      <c r="M1034" s="53">
        <v>55</v>
      </c>
      <c r="N1034" s="53">
        <v>20</v>
      </c>
      <c r="O1034" s="53">
        <v>20</v>
      </c>
      <c r="P1034" s="53">
        <v>30</v>
      </c>
      <c r="Q1034" s="53" t="s">
        <v>1032</v>
      </c>
      <c r="R1034" s="53" t="s">
        <v>1032</v>
      </c>
      <c r="S1034" s="53">
        <v>0</v>
      </c>
      <c r="T1034" s="53">
        <v>10</v>
      </c>
      <c r="U1034" s="53">
        <v>0</v>
      </c>
      <c r="V1034" s="53">
        <v>0</v>
      </c>
      <c r="W1034" s="53">
        <v>10</v>
      </c>
      <c r="X1034" s="53">
        <v>10</v>
      </c>
      <c r="Y1034" s="53">
        <v>31.25</v>
      </c>
      <c r="Z1034" s="53">
        <v>31.111111111111111</v>
      </c>
      <c r="AA1034" s="53">
        <v>36.25</v>
      </c>
      <c r="AB1034" s="53">
        <v>22</v>
      </c>
      <c r="AC1034" s="54">
        <v>10</v>
      </c>
      <c r="AD1034" s="54">
        <v>0</v>
      </c>
      <c r="AE1034" s="54">
        <v>0</v>
      </c>
      <c r="AF1034" s="54">
        <v>0</v>
      </c>
      <c r="AG1034" s="54">
        <v>0</v>
      </c>
      <c r="AH1034" s="54">
        <v>0</v>
      </c>
      <c r="AI1034" s="54">
        <v>10</v>
      </c>
      <c r="AJ1034" s="54">
        <v>10</v>
      </c>
      <c r="AK1034" s="1">
        <v>34.285714285714285</v>
      </c>
      <c r="AL1034" s="1">
        <v>32.5</v>
      </c>
      <c r="AM1034" s="1">
        <v>37.142857142857146</v>
      </c>
      <c r="AN1034" s="1">
        <v>22.5</v>
      </c>
      <c r="AO1034" s="1">
        <v>10</v>
      </c>
      <c r="AP1034" s="1" t="s">
        <v>1032</v>
      </c>
      <c r="AQ1034" s="1">
        <v>0</v>
      </c>
      <c r="AR1034" s="1">
        <v>10</v>
      </c>
      <c r="AS1034" s="1">
        <v>10</v>
      </c>
      <c r="AT1034" s="1">
        <v>0</v>
      </c>
      <c r="AU1034" s="1">
        <v>0</v>
      </c>
      <c r="AV1034" s="1">
        <v>10</v>
      </c>
      <c r="AW1034" s="142" t="str">
        <f t="shared" si="32"/>
        <v/>
      </c>
      <c r="AX1034" s="142" t="str">
        <f t="shared" si="33"/>
        <v/>
      </c>
    </row>
    <row r="1035" spans="3:50">
      <c r="C1035" s="1" t="s">
        <v>1315</v>
      </c>
      <c r="D1035" s="1" t="s">
        <v>1316</v>
      </c>
      <c r="S1035" s="53">
        <v>0</v>
      </c>
      <c r="U1035" s="53">
        <v>0</v>
      </c>
      <c r="V1035" s="53">
        <v>0</v>
      </c>
      <c r="AD1035" s="54">
        <v>0</v>
      </c>
      <c r="AE1035" s="54">
        <v>0</v>
      </c>
      <c r="AF1035" s="54">
        <v>0</v>
      </c>
      <c r="AG1035" s="54">
        <v>0</v>
      </c>
      <c r="AH1035" s="54">
        <v>0</v>
      </c>
      <c r="AQ1035" s="1">
        <v>0</v>
      </c>
      <c r="AT1035" s="1">
        <v>0</v>
      </c>
      <c r="AU1035" s="1">
        <v>0</v>
      </c>
      <c r="AW1035" s="142" t="str">
        <f t="shared" si="32"/>
        <v/>
      </c>
      <c r="AX1035" s="142" t="str">
        <f t="shared" si="33"/>
        <v/>
      </c>
    </row>
    <row r="1036" spans="3:50">
      <c r="C1036" s="1" t="s">
        <v>1315</v>
      </c>
      <c r="D1036" s="1" t="s">
        <v>1317</v>
      </c>
      <c r="E1036" s="1">
        <v>1</v>
      </c>
      <c r="F1036" s="1">
        <v>12</v>
      </c>
      <c r="G1036" s="1">
        <v>12</v>
      </c>
      <c r="H1036" s="1">
        <v>3000</v>
      </c>
      <c r="I1036" s="53">
        <v>36</v>
      </c>
      <c r="J1036" s="1">
        <v>100</v>
      </c>
      <c r="L1036" s="53">
        <v>36</v>
      </c>
      <c r="M1036" s="53">
        <v>100</v>
      </c>
      <c r="S1036" s="53">
        <v>0</v>
      </c>
      <c r="U1036" s="53">
        <v>0</v>
      </c>
      <c r="V1036" s="53">
        <v>0</v>
      </c>
      <c r="Y1036" s="53">
        <v>100</v>
      </c>
      <c r="AD1036" s="54">
        <v>0</v>
      </c>
      <c r="AE1036" s="54">
        <v>0</v>
      </c>
      <c r="AF1036" s="54">
        <v>0</v>
      </c>
      <c r="AG1036" s="54">
        <v>0</v>
      </c>
      <c r="AH1036" s="54">
        <v>0</v>
      </c>
      <c r="AK1036" s="1">
        <v>100</v>
      </c>
      <c r="AQ1036" s="1">
        <v>0</v>
      </c>
      <c r="AT1036" s="1">
        <v>0</v>
      </c>
      <c r="AU1036" s="1">
        <v>0</v>
      </c>
      <c r="AW1036" s="142" t="str">
        <f t="shared" si="32"/>
        <v/>
      </c>
      <c r="AX1036" s="142" t="str">
        <f t="shared" si="33"/>
        <v/>
      </c>
    </row>
    <row r="1037" spans="3:50">
      <c r="C1037" s="1" t="s">
        <v>1315</v>
      </c>
      <c r="D1037" s="1" t="s">
        <v>1318</v>
      </c>
      <c r="E1037" s="1">
        <v>4</v>
      </c>
      <c r="F1037" s="1">
        <v>40.5</v>
      </c>
      <c r="G1037" s="1">
        <v>40.5</v>
      </c>
      <c r="H1037" s="1">
        <v>4000</v>
      </c>
      <c r="I1037" s="53">
        <v>162</v>
      </c>
      <c r="J1037" s="1">
        <v>100</v>
      </c>
      <c r="L1037" s="53">
        <v>162</v>
      </c>
      <c r="S1037" s="53">
        <v>0</v>
      </c>
      <c r="U1037" s="53">
        <v>0</v>
      </c>
      <c r="V1037" s="53">
        <v>0</v>
      </c>
      <c r="Y1037" s="53">
        <v>40</v>
      </c>
      <c r="Z1037" s="53">
        <v>60</v>
      </c>
      <c r="AD1037" s="54">
        <v>0</v>
      </c>
      <c r="AE1037" s="54">
        <v>0</v>
      </c>
      <c r="AF1037" s="54">
        <v>0</v>
      </c>
      <c r="AG1037" s="54">
        <v>0</v>
      </c>
      <c r="AH1037" s="54">
        <v>0</v>
      </c>
      <c r="AK1037" s="1">
        <v>40</v>
      </c>
      <c r="AL1037" s="1">
        <v>60</v>
      </c>
      <c r="AQ1037" s="1">
        <v>0</v>
      </c>
      <c r="AT1037" s="1">
        <v>0</v>
      </c>
      <c r="AU1037" s="1">
        <v>0</v>
      </c>
      <c r="AW1037" s="142" t="str">
        <f t="shared" si="32"/>
        <v/>
      </c>
      <c r="AX1037" s="142" t="str">
        <f t="shared" si="33"/>
        <v/>
      </c>
    </row>
    <row r="1038" spans="3:50">
      <c r="C1038" s="1" t="s">
        <v>1315</v>
      </c>
      <c r="D1038" s="1" t="s">
        <v>1319</v>
      </c>
      <c r="E1038" s="1">
        <v>654</v>
      </c>
      <c r="F1038" s="1">
        <v>13263.32</v>
      </c>
      <c r="G1038" s="1">
        <v>13200</v>
      </c>
      <c r="H1038" s="1">
        <v>3000</v>
      </c>
      <c r="I1038" s="53">
        <v>39600</v>
      </c>
      <c r="J1038" s="1">
        <v>100</v>
      </c>
      <c r="L1038" s="53">
        <v>39600</v>
      </c>
      <c r="S1038" s="53">
        <v>0</v>
      </c>
      <c r="T1038" s="53">
        <v>10</v>
      </c>
      <c r="U1038" s="53">
        <v>0</v>
      </c>
      <c r="V1038" s="53">
        <v>0</v>
      </c>
      <c r="Y1038" s="53">
        <v>10</v>
      </c>
      <c r="Z1038" s="53">
        <v>20</v>
      </c>
      <c r="AA1038" s="53">
        <v>30</v>
      </c>
      <c r="AB1038" s="53">
        <v>20</v>
      </c>
      <c r="AC1038" s="54">
        <v>10</v>
      </c>
      <c r="AD1038" s="54">
        <v>0</v>
      </c>
      <c r="AE1038" s="54">
        <v>0</v>
      </c>
      <c r="AF1038" s="54">
        <v>0</v>
      </c>
      <c r="AG1038" s="54">
        <v>0</v>
      </c>
      <c r="AH1038" s="54">
        <v>0</v>
      </c>
      <c r="AK1038" s="1">
        <v>10</v>
      </c>
      <c r="AL1038" s="1">
        <v>20</v>
      </c>
      <c r="AM1038" s="1">
        <v>30</v>
      </c>
      <c r="AN1038" s="1">
        <v>20</v>
      </c>
      <c r="AO1038" s="1">
        <v>10</v>
      </c>
      <c r="AQ1038" s="1">
        <v>0</v>
      </c>
      <c r="AT1038" s="1">
        <v>0</v>
      </c>
      <c r="AU1038" s="1">
        <v>0</v>
      </c>
      <c r="AW1038" s="142" t="str">
        <f t="shared" si="32"/>
        <v/>
      </c>
      <c r="AX1038" s="142" t="str">
        <f t="shared" si="33"/>
        <v/>
      </c>
    </row>
    <row r="1039" spans="3:50">
      <c r="C1039" s="1" t="s">
        <v>1315</v>
      </c>
      <c r="D1039" s="1" t="s">
        <v>1320</v>
      </c>
      <c r="E1039" s="1">
        <v>389</v>
      </c>
      <c r="F1039" s="1">
        <v>8219</v>
      </c>
      <c r="G1039" s="1">
        <v>8219</v>
      </c>
      <c r="H1039" s="1">
        <v>3500</v>
      </c>
      <c r="I1039" s="53">
        <v>28767</v>
      </c>
      <c r="J1039" s="1">
        <v>100</v>
      </c>
      <c r="L1039" s="53">
        <v>28767</v>
      </c>
      <c r="S1039" s="53">
        <v>0</v>
      </c>
      <c r="U1039" s="53">
        <v>0</v>
      </c>
      <c r="V1039" s="53">
        <v>0</v>
      </c>
      <c r="Y1039" s="53">
        <v>30</v>
      </c>
      <c r="Z1039" s="53">
        <v>30</v>
      </c>
      <c r="AA1039" s="53">
        <v>40</v>
      </c>
      <c r="AD1039" s="54">
        <v>0</v>
      </c>
      <c r="AE1039" s="54">
        <v>0</v>
      </c>
      <c r="AF1039" s="54">
        <v>0</v>
      </c>
      <c r="AG1039" s="54">
        <v>0</v>
      </c>
      <c r="AH1039" s="54">
        <v>0</v>
      </c>
      <c r="AK1039" s="1">
        <v>30</v>
      </c>
      <c r="AL1039" s="1">
        <v>30</v>
      </c>
      <c r="AM1039" s="1">
        <v>40</v>
      </c>
      <c r="AQ1039" s="1">
        <v>0</v>
      </c>
      <c r="AT1039" s="1">
        <v>0</v>
      </c>
      <c r="AU1039" s="1">
        <v>0</v>
      </c>
      <c r="AW1039" s="142" t="str">
        <f t="shared" si="32"/>
        <v/>
      </c>
      <c r="AX1039" s="142" t="str">
        <f t="shared" si="33"/>
        <v/>
      </c>
    </row>
    <row r="1040" spans="3:50">
      <c r="C1040" s="1" t="s">
        <v>1315</v>
      </c>
      <c r="D1040" s="1" t="s">
        <v>1321</v>
      </c>
      <c r="E1040" s="1">
        <v>72</v>
      </c>
      <c r="F1040" s="1">
        <v>843</v>
      </c>
      <c r="G1040" s="1">
        <v>843</v>
      </c>
      <c r="H1040" s="1">
        <v>3500</v>
      </c>
      <c r="I1040" s="53">
        <v>2950</v>
      </c>
      <c r="J1040" s="1">
        <v>100</v>
      </c>
      <c r="L1040" s="53">
        <v>2950</v>
      </c>
      <c r="S1040" s="53">
        <v>0</v>
      </c>
      <c r="U1040" s="53">
        <v>0</v>
      </c>
      <c r="V1040" s="53">
        <v>0</v>
      </c>
      <c r="Y1040" s="53">
        <v>30</v>
      </c>
      <c r="Z1040" s="53">
        <v>30</v>
      </c>
      <c r="AA1040" s="53">
        <v>40</v>
      </c>
      <c r="AD1040" s="54">
        <v>0</v>
      </c>
      <c r="AE1040" s="54">
        <v>0</v>
      </c>
      <c r="AF1040" s="54">
        <v>0</v>
      </c>
      <c r="AG1040" s="54">
        <v>0</v>
      </c>
      <c r="AH1040" s="54">
        <v>0</v>
      </c>
      <c r="AK1040" s="1">
        <v>30</v>
      </c>
      <c r="AL1040" s="1">
        <v>30</v>
      </c>
      <c r="AM1040" s="1">
        <v>40</v>
      </c>
      <c r="AQ1040" s="1">
        <v>0</v>
      </c>
      <c r="AT1040" s="1">
        <v>0</v>
      </c>
      <c r="AU1040" s="1">
        <v>0</v>
      </c>
      <c r="AW1040" s="142" t="str">
        <f t="shared" si="32"/>
        <v/>
      </c>
      <c r="AX1040" s="142" t="str">
        <f t="shared" si="33"/>
        <v/>
      </c>
    </row>
    <row r="1041" spans="3:50">
      <c r="C1041" s="1" t="s">
        <v>1315</v>
      </c>
      <c r="D1041" s="1" t="s">
        <v>1322</v>
      </c>
      <c r="E1041" s="1">
        <v>579</v>
      </c>
      <c r="F1041" s="1">
        <v>11769</v>
      </c>
      <c r="G1041" s="1">
        <v>11769</v>
      </c>
      <c r="H1041" s="1">
        <v>3000</v>
      </c>
      <c r="I1041" s="53">
        <v>35307</v>
      </c>
      <c r="J1041" s="1">
        <v>100</v>
      </c>
      <c r="L1041" s="53">
        <v>35307</v>
      </c>
      <c r="S1041" s="53">
        <v>0</v>
      </c>
      <c r="U1041" s="53">
        <v>0</v>
      </c>
      <c r="V1041" s="53">
        <v>0</v>
      </c>
      <c r="X1041" s="53">
        <v>10</v>
      </c>
      <c r="Y1041" s="53">
        <v>20</v>
      </c>
      <c r="Z1041" s="53">
        <v>60</v>
      </c>
      <c r="AA1041" s="53">
        <v>10</v>
      </c>
      <c r="AD1041" s="54">
        <v>0</v>
      </c>
      <c r="AE1041" s="54">
        <v>0</v>
      </c>
      <c r="AF1041" s="54">
        <v>0</v>
      </c>
      <c r="AG1041" s="54">
        <v>0</v>
      </c>
      <c r="AH1041" s="54">
        <v>0</v>
      </c>
      <c r="AJ1041" s="54">
        <v>10</v>
      </c>
      <c r="AK1041" s="1">
        <v>20</v>
      </c>
      <c r="AL1041" s="1">
        <v>60</v>
      </c>
      <c r="AM1041" s="1">
        <v>10</v>
      </c>
      <c r="AQ1041" s="1">
        <v>0</v>
      </c>
      <c r="AT1041" s="1">
        <v>0</v>
      </c>
      <c r="AU1041" s="1">
        <v>0</v>
      </c>
      <c r="AV1041" s="1">
        <v>10</v>
      </c>
      <c r="AW1041" s="142" t="str">
        <f t="shared" si="32"/>
        <v/>
      </c>
      <c r="AX1041" s="142" t="str">
        <f t="shared" si="33"/>
        <v/>
      </c>
    </row>
    <row r="1042" spans="3:50">
      <c r="C1042" s="1" t="s">
        <v>1315</v>
      </c>
      <c r="D1042" s="1" t="s">
        <v>1323</v>
      </c>
      <c r="E1042" s="1">
        <v>230</v>
      </c>
      <c r="F1042" s="1">
        <v>4500</v>
      </c>
      <c r="G1042" s="1">
        <v>4500</v>
      </c>
      <c r="H1042" s="1">
        <v>2800</v>
      </c>
      <c r="I1042" s="53">
        <v>12600</v>
      </c>
      <c r="J1042" s="1">
        <v>100</v>
      </c>
      <c r="L1042" s="53">
        <v>12600</v>
      </c>
      <c r="S1042" s="53">
        <v>0</v>
      </c>
      <c r="U1042" s="53">
        <v>0</v>
      </c>
      <c r="V1042" s="53">
        <v>0</v>
      </c>
      <c r="Z1042" s="53">
        <v>20</v>
      </c>
      <c r="AA1042" s="53">
        <v>60</v>
      </c>
      <c r="AB1042" s="53">
        <v>20</v>
      </c>
      <c r="AD1042" s="54">
        <v>0</v>
      </c>
      <c r="AE1042" s="54">
        <v>0</v>
      </c>
      <c r="AF1042" s="54">
        <v>0</v>
      </c>
      <c r="AG1042" s="54">
        <v>0</v>
      </c>
      <c r="AH1042" s="54">
        <v>0</v>
      </c>
      <c r="AL1042" s="1">
        <v>20</v>
      </c>
      <c r="AM1042" s="1">
        <v>60</v>
      </c>
      <c r="AN1042" s="1">
        <v>20</v>
      </c>
      <c r="AQ1042" s="1">
        <v>0</v>
      </c>
      <c r="AT1042" s="1">
        <v>0</v>
      </c>
      <c r="AU1042" s="1">
        <v>0</v>
      </c>
      <c r="AW1042" s="142" t="str">
        <f t="shared" si="32"/>
        <v/>
      </c>
      <c r="AX1042" s="142" t="str">
        <f t="shared" si="33"/>
        <v/>
      </c>
    </row>
    <row r="1043" spans="3:50">
      <c r="C1043" s="1" t="s">
        <v>1315</v>
      </c>
      <c r="D1043" s="1" t="s">
        <v>1315</v>
      </c>
      <c r="E1043" s="1">
        <v>151</v>
      </c>
      <c r="F1043" s="1">
        <v>3326</v>
      </c>
      <c r="G1043" s="1">
        <v>1900</v>
      </c>
      <c r="H1043" s="1">
        <v>3000</v>
      </c>
      <c r="I1043" s="53">
        <v>5700</v>
      </c>
      <c r="J1043" s="1">
        <v>100</v>
      </c>
      <c r="L1043" s="53">
        <v>9900</v>
      </c>
      <c r="M1043" s="53">
        <v>10</v>
      </c>
      <c r="N1043" s="53">
        <v>20</v>
      </c>
      <c r="O1043" s="53">
        <v>20</v>
      </c>
      <c r="P1043" s="53">
        <v>30</v>
      </c>
      <c r="S1043" s="53">
        <v>0</v>
      </c>
      <c r="U1043" s="53">
        <v>0</v>
      </c>
      <c r="V1043" s="53">
        <v>0</v>
      </c>
      <c r="W1043" s="53">
        <v>10</v>
      </c>
      <c r="X1043" s="53">
        <v>10</v>
      </c>
      <c r="Y1043" s="53">
        <v>10</v>
      </c>
      <c r="Z1043" s="53">
        <v>20</v>
      </c>
      <c r="AA1043" s="53">
        <v>20</v>
      </c>
      <c r="AB1043" s="53">
        <v>30</v>
      </c>
      <c r="AD1043" s="54">
        <v>0</v>
      </c>
      <c r="AE1043" s="54">
        <v>0</v>
      </c>
      <c r="AF1043" s="54">
        <v>0</v>
      </c>
      <c r="AG1043" s="54">
        <v>0</v>
      </c>
      <c r="AH1043" s="54">
        <v>0</v>
      </c>
      <c r="AI1043" s="54">
        <v>10</v>
      </c>
      <c r="AJ1043" s="54">
        <v>10</v>
      </c>
      <c r="AK1043" s="1">
        <v>10</v>
      </c>
      <c r="AL1043" s="1">
        <v>20</v>
      </c>
      <c r="AM1043" s="1">
        <v>20</v>
      </c>
      <c r="AN1043" s="1">
        <v>30</v>
      </c>
      <c r="AQ1043" s="1">
        <v>0</v>
      </c>
      <c r="AR1043" s="1">
        <v>10</v>
      </c>
      <c r="AS1043" s="1">
        <v>10</v>
      </c>
      <c r="AT1043" s="1">
        <v>0</v>
      </c>
      <c r="AU1043" s="1">
        <v>0</v>
      </c>
      <c r="AW1043" s="142" t="str">
        <f t="shared" si="32"/>
        <v/>
      </c>
      <c r="AX1043" s="142" t="str">
        <f t="shared" si="33"/>
        <v/>
      </c>
    </row>
    <row r="1044" spans="3:50">
      <c r="C1044" s="1" t="s">
        <v>1315</v>
      </c>
      <c r="D1044" s="1" t="s">
        <v>1324</v>
      </c>
      <c r="E1044" s="1">
        <v>180</v>
      </c>
      <c r="F1044" s="1">
        <v>3000</v>
      </c>
      <c r="G1044" s="1">
        <v>3000</v>
      </c>
      <c r="H1044" s="1">
        <v>2800</v>
      </c>
      <c r="I1044" s="53">
        <v>8400</v>
      </c>
      <c r="J1044" s="1">
        <v>100</v>
      </c>
      <c r="L1044" s="53">
        <v>8400</v>
      </c>
      <c r="S1044" s="53">
        <v>0</v>
      </c>
      <c r="U1044" s="53">
        <v>0</v>
      </c>
      <c r="V1044" s="53">
        <v>0</v>
      </c>
      <c r="Z1044" s="53">
        <v>20</v>
      </c>
      <c r="AA1044" s="53">
        <v>60</v>
      </c>
      <c r="AB1044" s="53">
        <v>20</v>
      </c>
      <c r="AD1044" s="54">
        <v>0</v>
      </c>
      <c r="AE1044" s="54">
        <v>0</v>
      </c>
      <c r="AF1044" s="54">
        <v>0</v>
      </c>
      <c r="AG1044" s="54">
        <v>0</v>
      </c>
      <c r="AH1044" s="54">
        <v>0</v>
      </c>
      <c r="AL1044" s="1">
        <v>20</v>
      </c>
      <c r="AM1044" s="1">
        <v>60</v>
      </c>
      <c r="AN1044" s="1">
        <v>20</v>
      </c>
      <c r="AQ1044" s="1">
        <v>0</v>
      </c>
      <c r="AT1044" s="1">
        <v>0</v>
      </c>
      <c r="AU1044" s="1">
        <v>0</v>
      </c>
      <c r="AW1044" s="142" t="str">
        <f t="shared" si="32"/>
        <v/>
      </c>
      <c r="AX1044" s="142" t="str">
        <f t="shared" si="33"/>
        <v/>
      </c>
    </row>
    <row r="1045" spans="3:50">
      <c r="C1045" s="1" t="s">
        <v>1315</v>
      </c>
      <c r="D1045" s="1" t="s">
        <v>1325</v>
      </c>
      <c r="E1045" s="1">
        <v>545</v>
      </c>
      <c r="F1045" s="1">
        <v>9869.73</v>
      </c>
      <c r="G1045" s="1">
        <v>9800</v>
      </c>
      <c r="H1045" s="1">
        <v>3000</v>
      </c>
      <c r="I1045" s="53">
        <v>2940</v>
      </c>
      <c r="J1045" s="1">
        <v>100</v>
      </c>
      <c r="L1045" s="53">
        <v>29400</v>
      </c>
      <c r="S1045" s="53">
        <v>0</v>
      </c>
      <c r="T1045" s="53">
        <v>10</v>
      </c>
      <c r="U1045" s="53">
        <v>0</v>
      </c>
      <c r="V1045" s="53">
        <v>0</v>
      </c>
      <c r="Y1045" s="53">
        <v>10</v>
      </c>
      <c r="Z1045" s="53">
        <v>20</v>
      </c>
      <c r="AA1045" s="53">
        <v>30</v>
      </c>
      <c r="AB1045" s="53">
        <v>20</v>
      </c>
      <c r="AC1045" s="54">
        <v>10</v>
      </c>
      <c r="AD1045" s="54">
        <v>0</v>
      </c>
      <c r="AE1045" s="54">
        <v>0</v>
      </c>
      <c r="AF1045" s="54">
        <v>0</v>
      </c>
      <c r="AG1045" s="54">
        <v>0</v>
      </c>
      <c r="AH1045" s="54">
        <v>0</v>
      </c>
      <c r="AQ1045" s="1">
        <v>0</v>
      </c>
      <c r="AT1045" s="1">
        <v>0</v>
      </c>
      <c r="AU1045" s="1">
        <v>0</v>
      </c>
      <c r="AW1045" s="142" t="str">
        <f t="shared" si="32"/>
        <v/>
      </c>
      <c r="AX1045" s="142" t="str">
        <f t="shared" si="33"/>
        <v/>
      </c>
    </row>
    <row r="1046" spans="3:50">
      <c r="C1046" s="1" t="s">
        <v>1326</v>
      </c>
      <c r="E1046" s="1">
        <v>5827</v>
      </c>
      <c r="F1046" s="1">
        <v>121120</v>
      </c>
      <c r="G1046" s="1">
        <v>121120</v>
      </c>
      <c r="H1046" s="1">
        <f>ROUND(I1046/F1046*1000,0)</f>
        <v>4000</v>
      </c>
      <c r="I1046" s="53">
        <v>484480</v>
      </c>
      <c r="J1046" s="1">
        <v>100</v>
      </c>
      <c r="K1046" s="1">
        <v>0</v>
      </c>
      <c r="L1046" s="53">
        <v>484480</v>
      </c>
      <c r="M1046" s="53">
        <v>0</v>
      </c>
      <c r="N1046" s="53">
        <v>0</v>
      </c>
      <c r="O1046" s="53">
        <v>0</v>
      </c>
      <c r="P1046" s="53">
        <v>0</v>
      </c>
      <c r="Q1046" s="53" t="s">
        <v>1032</v>
      </c>
      <c r="R1046" s="53" t="s">
        <v>1032</v>
      </c>
      <c r="S1046" s="53">
        <v>0</v>
      </c>
      <c r="T1046" s="53">
        <v>0</v>
      </c>
      <c r="U1046" s="53">
        <v>0</v>
      </c>
      <c r="V1046" s="53">
        <v>0</v>
      </c>
      <c r="W1046" s="53">
        <v>0</v>
      </c>
      <c r="X1046" s="53">
        <v>10</v>
      </c>
      <c r="Y1046" s="53">
        <v>10</v>
      </c>
      <c r="Z1046" s="53">
        <v>20</v>
      </c>
      <c r="AA1046" s="53">
        <v>60</v>
      </c>
      <c r="AB1046" s="53">
        <v>0</v>
      </c>
      <c r="AC1046" s="54">
        <v>0</v>
      </c>
      <c r="AD1046" s="54">
        <v>0</v>
      </c>
      <c r="AE1046" s="54">
        <v>0</v>
      </c>
      <c r="AF1046" s="54">
        <v>0</v>
      </c>
      <c r="AG1046" s="54">
        <v>0</v>
      </c>
      <c r="AH1046" s="54">
        <v>0</v>
      </c>
      <c r="AI1046" s="54">
        <v>0</v>
      </c>
      <c r="AJ1046" s="54">
        <v>10</v>
      </c>
      <c r="AK1046" s="1">
        <v>10</v>
      </c>
      <c r="AL1046" s="1">
        <v>20</v>
      </c>
      <c r="AM1046" s="1">
        <v>60</v>
      </c>
      <c r="AN1046" s="1">
        <v>0</v>
      </c>
      <c r="AO1046" s="1">
        <v>0</v>
      </c>
      <c r="AP1046" s="1" t="s">
        <v>1032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42" t="str">
        <f>IF(SUM($E1046:$AV1046)&lt;&gt;0,IFERROR(IFERROR(INDEX(pname,MATCH($B1046,pid_fao,0),1),INDEX(pname,MATCH($B1046,pid_th,0),1)),""),"")</f>
        <v/>
      </c>
      <c r="AX1046" s="142" t="str">
        <f t="shared" si="33"/>
        <v/>
      </c>
    </row>
    <row r="1047" spans="3:50">
      <c r="C1047" s="1" t="s">
        <v>1327</v>
      </c>
      <c r="D1047" s="1" t="s">
        <v>1328</v>
      </c>
      <c r="E1047" s="1">
        <v>1663</v>
      </c>
      <c r="F1047" s="1">
        <v>38352</v>
      </c>
      <c r="G1047" s="1">
        <v>38352</v>
      </c>
      <c r="H1047" s="1">
        <v>4000</v>
      </c>
      <c r="I1047" s="53">
        <v>153408</v>
      </c>
      <c r="J1047" s="1">
        <v>100</v>
      </c>
      <c r="L1047" s="53">
        <v>153408</v>
      </c>
      <c r="M1047" s="53">
        <v>0</v>
      </c>
      <c r="N1047" s="53">
        <v>0</v>
      </c>
      <c r="O1047" s="53">
        <v>0</v>
      </c>
      <c r="P1047" s="53">
        <v>0</v>
      </c>
      <c r="S1047" s="53">
        <v>0</v>
      </c>
      <c r="T1047" s="53">
        <v>0</v>
      </c>
      <c r="U1047" s="53">
        <v>0</v>
      </c>
      <c r="V1047" s="53">
        <v>0</v>
      </c>
      <c r="W1047" s="53">
        <v>0</v>
      </c>
      <c r="X1047" s="53">
        <v>10</v>
      </c>
      <c r="Y1047" s="53">
        <v>10</v>
      </c>
      <c r="Z1047" s="53">
        <v>20</v>
      </c>
      <c r="AA1047" s="53">
        <v>60</v>
      </c>
      <c r="AB1047" s="53">
        <v>0</v>
      </c>
      <c r="AC1047" s="54">
        <v>0</v>
      </c>
      <c r="AD1047" s="54">
        <v>0</v>
      </c>
      <c r="AE1047" s="54">
        <v>0</v>
      </c>
      <c r="AF1047" s="54">
        <v>0</v>
      </c>
      <c r="AG1047" s="54">
        <v>0</v>
      </c>
      <c r="AH1047" s="54">
        <v>0</v>
      </c>
      <c r="AI1047" s="54">
        <v>0</v>
      </c>
      <c r="AJ1047" s="54">
        <v>10</v>
      </c>
      <c r="AK1047" s="1">
        <v>10</v>
      </c>
      <c r="AL1047" s="1">
        <v>20</v>
      </c>
      <c r="AM1047" s="1">
        <v>60</v>
      </c>
      <c r="AN1047" s="1">
        <v>0</v>
      </c>
      <c r="AO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42" t="str">
        <f t="shared" si="32"/>
        <v/>
      </c>
      <c r="AX1047" s="142" t="str">
        <f t="shared" si="33"/>
        <v/>
      </c>
    </row>
    <row r="1048" spans="3:50">
      <c r="C1048" s="1" t="s">
        <v>1327</v>
      </c>
      <c r="D1048" s="1" t="s">
        <v>1329</v>
      </c>
      <c r="E1048" s="1">
        <v>890</v>
      </c>
      <c r="F1048" s="1">
        <v>18653</v>
      </c>
      <c r="G1048" s="1">
        <v>18653</v>
      </c>
      <c r="H1048" s="1">
        <v>4000</v>
      </c>
      <c r="I1048" s="53">
        <v>74612</v>
      </c>
      <c r="J1048" s="1">
        <v>100</v>
      </c>
      <c r="L1048" s="53">
        <v>74612</v>
      </c>
      <c r="M1048" s="53">
        <v>0</v>
      </c>
      <c r="N1048" s="53">
        <v>0</v>
      </c>
      <c r="O1048" s="53">
        <v>0</v>
      </c>
      <c r="P1048" s="53">
        <v>0</v>
      </c>
      <c r="S1048" s="53">
        <v>0</v>
      </c>
      <c r="T1048" s="53">
        <v>0</v>
      </c>
      <c r="U1048" s="53">
        <v>0</v>
      </c>
      <c r="V1048" s="53">
        <v>0</v>
      </c>
      <c r="W1048" s="53">
        <v>0</v>
      </c>
      <c r="X1048" s="53">
        <v>10</v>
      </c>
      <c r="Y1048" s="53">
        <v>10</v>
      </c>
      <c r="Z1048" s="53">
        <v>20</v>
      </c>
      <c r="AA1048" s="53">
        <v>60</v>
      </c>
      <c r="AB1048" s="53">
        <v>0</v>
      </c>
      <c r="AC1048" s="54">
        <v>0</v>
      </c>
      <c r="AD1048" s="54">
        <v>0</v>
      </c>
      <c r="AE1048" s="54">
        <v>0</v>
      </c>
      <c r="AF1048" s="54">
        <v>0</v>
      </c>
      <c r="AG1048" s="54">
        <v>0</v>
      </c>
      <c r="AH1048" s="54">
        <v>0</v>
      </c>
      <c r="AI1048" s="54">
        <v>0</v>
      </c>
      <c r="AJ1048" s="54">
        <v>10</v>
      </c>
      <c r="AK1048" s="1">
        <v>10</v>
      </c>
      <c r="AL1048" s="1">
        <v>20</v>
      </c>
      <c r="AM1048" s="1">
        <v>60</v>
      </c>
      <c r="AN1048" s="1">
        <v>0</v>
      </c>
      <c r="AO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42" t="str">
        <f t="shared" si="32"/>
        <v/>
      </c>
      <c r="AX1048" s="142" t="str">
        <f t="shared" si="33"/>
        <v/>
      </c>
    </row>
    <row r="1049" spans="3:50">
      <c r="C1049" s="1" t="s">
        <v>1327</v>
      </c>
      <c r="D1049" s="1" t="s">
        <v>1330</v>
      </c>
      <c r="E1049" s="1">
        <v>586</v>
      </c>
      <c r="F1049" s="1">
        <v>10748</v>
      </c>
      <c r="G1049" s="1">
        <v>10748</v>
      </c>
      <c r="H1049" s="1">
        <v>4000</v>
      </c>
      <c r="I1049" s="53">
        <v>42992</v>
      </c>
      <c r="J1049" s="1">
        <v>100</v>
      </c>
      <c r="L1049" s="53">
        <v>42992</v>
      </c>
      <c r="M1049" s="53">
        <v>0</v>
      </c>
      <c r="N1049" s="53">
        <v>0</v>
      </c>
      <c r="O1049" s="53">
        <v>0</v>
      </c>
      <c r="P1049" s="53">
        <v>0</v>
      </c>
      <c r="S1049" s="53">
        <v>0</v>
      </c>
      <c r="T1049" s="53">
        <v>0</v>
      </c>
      <c r="U1049" s="53">
        <v>0</v>
      </c>
      <c r="V1049" s="53">
        <v>0</v>
      </c>
      <c r="W1049" s="53">
        <v>0</v>
      </c>
      <c r="X1049" s="53">
        <v>10</v>
      </c>
      <c r="Y1049" s="53">
        <v>10</v>
      </c>
      <c r="Z1049" s="53">
        <v>20</v>
      </c>
      <c r="AA1049" s="53">
        <v>60</v>
      </c>
      <c r="AB1049" s="53">
        <v>0</v>
      </c>
      <c r="AC1049" s="54">
        <v>0</v>
      </c>
      <c r="AD1049" s="54">
        <v>0</v>
      </c>
      <c r="AE1049" s="54">
        <v>0</v>
      </c>
      <c r="AF1049" s="54">
        <v>0</v>
      </c>
      <c r="AG1049" s="54">
        <v>0</v>
      </c>
      <c r="AH1049" s="54">
        <v>0</v>
      </c>
      <c r="AI1049" s="54">
        <v>0</v>
      </c>
      <c r="AJ1049" s="54">
        <v>10</v>
      </c>
      <c r="AK1049" s="1">
        <v>10</v>
      </c>
      <c r="AL1049" s="1">
        <v>20</v>
      </c>
      <c r="AM1049" s="1">
        <v>60</v>
      </c>
      <c r="AN1049" s="1">
        <v>0</v>
      </c>
      <c r="AO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42" t="str">
        <f t="shared" si="32"/>
        <v/>
      </c>
      <c r="AX1049" s="142" t="str">
        <f t="shared" si="33"/>
        <v/>
      </c>
    </row>
    <row r="1050" spans="3:50">
      <c r="C1050" s="1" t="s">
        <v>1327</v>
      </c>
      <c r="D1050" s="1" t="s">
        <v>1331</v>
      </c>
      <c r="E1050" s="1">
        <v>860</v>
      </c>
      <c r="F1050" s="1">
        <v>15769</v>
      </c>
      <c r="G1050" s="1">
        <v>15769</v>
      </c>
      <c r="H1050" s="1">
        <v>4000</v>
      </c>
      <c r="I1050" s="53">
        <v>63076</v>
      </c>
      <c r="J1050" s="1">
        <v>100</v>
      </c>
      <c r="L1050" s="53">
        <v>63076</v>
      </c>
      <c r="M1050" s="53">
        <v>0</v>
      </c>
      <c r="N1050" s="53">
        <v>0</v>
      </c>
      <c r="O1050" s="53">
        <v>0</v>
      </c>
      <c r="P1050" s="53">
        <v>0</v>
      </c>
      <c r="S1050" s="53">
        <v>0</v>
      </c>
      <c r="T1050" s="53">
        <v>0</v>
      </c>
      <c r="U1050" s="53">
        <v>0</v>
      </c>
      <c r="V1050" s="53">
        <v>0</v>
      </c>
      <c r="W1050" s="53">
        <v>0</v>
      </c>
      <c r="X1050" s="53">
        <v>10</v>
      </c>
      <c r="Y1050" s="53">
        <v>10</v>
      </c>
      <c r="Z1050" s="53">
        <v>20</v>
      </c>
      <c r="AA1050" s="53">
        <v>60</v>
      </c>
      <c r="AB1050" s="53">
        <v>0</v>
      </c>
      <c r="AC1050" s="54">
        <v>0</v>
      </c>
      <c r="AD1050" s="54">
        <v>0</v>
      </c>
      <c r="AE1050" s="54">
        <v>0</v>
      </c>
      <c r="AF1050" s="54">
        <v>0</v>
      </c>
      <c r="AG1050" s="54">
        <v>0</v>
      </c>
      <c r="AH1050" s="54">
        <v>0</v>
      </c>
      <c r="AI1050" s="54">
        <v>0</v>
      </c>
      <c r="AJ1050" s="54">
        <v>10</v>
      </c>
      <c r="AK1050" s="1">
        <v>10</v>
      </c>
      <c r="AL1050" s="1">
        <v>20</v>
      </c>
      <c r="AM1050" s="1">
        <v>60</v>
      </c>
      <c r="AN1050" s="1">
        <v>0</v>
      </c>
      <c r="AO1050" s="1">
        <v>0</v>
      </c>
      <c r="AQ1050" s="1">
        <v>0</v>
      </c>
      <c r="AR1050" s="1">
        <v>0</v>
      </c>
      <c r="AS1050" s="1">
        <v>0</v>
      </c>
      <c r="AT1050" s="1">
        <v>0</v>
      </c>
      <c r="AU1050" s="1">
        <v>0</v>
      </c>
      <c r="AV1050" s="1">
        <v>0</v>
      </c>
      <c r="AW1050" s="142" t="str">
        <f t="shared" si="32"/>
        <v/>
      </c>
      <c r="AX1050" s="142" t="str">
        <f t="shared" si="33"/>
        <v/>
      </c>
    </row>
    <row r="1051" spans="3:50">
      <c r="C1051" s="1" t="s">
        <v>1327</v>
      </c>
      <c r="D1051" s="1" t="s">
        <v>1332</v>
      </c>
      <c r="E1051" s="1">
        <v>887</v>
      </c>
      <c r="F1051" s="1">
        <v>16762</v>
      </c>
      <c r="G1051" s="1">
        <v>16762</v>
      </c>
      <c r="H1051" s="1">
        <v>4000</v>
      </c>
      <c r="I1051" s="53">
        <v>67048</v>
      </c>
      <c r="J1051" s="1">
        <v>100</v>
      </c>
      <c r="L1051" s="53">
        <v>67048</v>
      </c>
      <c r="M1051" s="53">
        <v>0</v>
      </c>
      <c r="N1051" s="53">
        <v>0</v>
      </c>
      <c r="O1051" s="53">
        <v>0</v>
      </c>
      <c r="P1051" s="53">
        <v>0</v>
      </c>
      <c r="S1051" s="53">
        <v>0</v>
      </c>
      <c r="T1051" s="53">
        <v>0</v>
      </c>
      <c r="U1051" s="53">
        <v>0</v>
      </c>
      <c r="V1051" s="53">
        <v>0</v>
      </c>
      <c r="W1051" s="53">
        <v>0</v>
      </c>
      <c r="X1051" s="53">
        <v>10</v>
      </c>
      <c r="Y1051" s="53">
        <v>10</v>
      </c>
      <c r="Z1051" s="53">
        <v>20</v>
      </c>
      <c r="AA1051" s="53">
        <v>60</v>
      </c>
      <c r="AB1051" s="53">
        <v>0</v>
      </c>
      <c r="AC1051" s="54">
        <v>0</v>
      </c>
      <c r="AD1051" s="54">
        <v>0</v>
      </c>
      <c r="AE1051" s="54">
        <v>0</v>
      </c>
      <c r="AF1051" s="54">
        <v>0</v>
      </c>
      <c r="AG1051" s="54">
        <v>0</v>
      </c>
      <c r="AH1051" s="54">
        <v>0</v>
      </c>
      <c r="AI1051" s="54">
        <v>0</v>
      </c>
      <c r="AJ1051" s="54">
        <v>10</v>
      </c>
      <c r="AK1051" s="1">
        <v>10</v>
      </c>
      <c r="AL1051" s="1">
        <v>20</v>
      </c>
      <c r="AM1051" s="1">
        <v>60</v>
      </c>
      <c r="AN1051" s="1">
        <v>0</v>
      </c>
      <c r="AO1051" s="1">
        <v>0</v>
      </c>
      <c r="AQ1051" s="1">
        <v>0</v>
      </c>
      <c r="AR1051" s="1">
        <v>0</v>
      </c>
      <c r="AS1051" s="1">
        <v>0</v>
      </c>
      <c r="AT1051" s="1">
        <v>0</v>
      </c>
      <c r="AU1051" s="1">
        <v>0</v>
      </c>
      <c r="AV1051" s="1">
        <v>0</v>
      </c>
      <c r="AW1051" s="142" t="str">
        <f t="shared" si="32"/>
        <v/>
      </c>
      <c r="AX1051" s="142" t="str">
        <f t="shared" si="33"/>
        <v/>
      </c>
    </row>
    <row r="1052" spans="3:50">
      <c r="C1052" s="1" t="s">
        <v>1327</v>
      </c>
      <c r="D1052" s="1" t="s">
        <v>1327</v>
      </c>
      <c r="E1052" s="1">
        <v>941</v>
      </c>
      <c r="F1052" s="1">
        <v>20836</v>
      </c>
      <c r="G1052" s="1">
        <v>20836</v>
      </c>
      <c r="H1052" s="1">
        <v>4000</v>
      </c>
      <c r="I1052" s="53">
        <v>83344</v>
      </c>
      <c r="J1052" s="1">
        <v>100</v>
      </c>
      <c r="L1052" s="53">
        <v>83344</v>
      </c>
      <c r="M1052" s="53">
        <v>0</v>
      </c>
      <c r="N1052" s="53">
        <v>0</v>
      </c>
      <c r="O1052" s="53">
        <v>0</v>
      </c>
      <c r="P1052" s="53">
        <v>0</v>
      </c>
      <c r="S1052" s="53">
        <v>0</v>
      </c>
      <c r="T1052" s="53">
        <v>0</v>
      </c>
      <c r="U1052" s="53">
        <v>0</v>
      </c>
      <c r="V1052" s="53">
        <v>0</v>
      </c>
      <c r="W1052" s="53">
        <v>0</v>
      </c>
      <c r="X1052" s="53">
        <v>10</v>
      </c>
      <c r="Y1052" s="53">
        <v>10</v>
      </c>
      <c r="Z1052" s="53">
        <v>20</v>
      </c>
      <c r="AA1052" s="53">
        <v>60</v>
      </c>
      <c r="AB1052" s="53">
        <v>0</v>
      </c>
      <c r="AC1052" s="54">
        <v>0</v>
      </c>
      <c r="AD1052" s="54">
        <v>0</v>
      </c>
      <c r="AE1052" s="54">
        <v>0</v>
      </c>
      <c r="AF1052" s="54">
        <v>0</v>
      </c>
      <c r="AG1052" s="54">
        <v>0</v>
      </c>
      <c r="AH1052" s="54">
        <v>0</v>
      </c>
      <c r="AI1052" s="54">
        <v>0</v>
      </c>
      <c r="AJ1052" s="54">
        <v>10</v>
      </c>
      <c r="AK1052" s="1">
        <v>10</v>
      </c>
      <c r="AL1052" s="1">
        <v>20</v>
      </c>
      <c r="AM1052" s="1">
        <v>60</v>
      </c>
      <c r="AN1052" s="1">
        <v>0</v>
      </c>
      <c r="AO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0</v>
      </c>
      <c r="AW1052" s="142" t="str">
        <f t="shared" si="32"/>
        <v/>
      </c>
      <c r="AX1052" s="142" t="str">
        <f t="shared" si="33"/>
        <v/>
      </c>
    </row>
    <row r="1053" spans="3:50">
      <c r="C1053" s="1" t="s">
        <v>1333</v>
      </c>
      <c r="E1053" s="1">
        <v>5834</v>
      </c>
      <c r="F1053" s="1">
        <v>113880.26000000001</v>
      </c>
      <c r="G1053" s="1">
        <v>113880.26000000001</v>
      </c>
      <c r="H1053" s="1">
        <v>3800</v>
      </c>
      <c r="I1053" s="53">
        <v>432745</v>
      </c>
      <c r="J1053" s="1">
        <v>100</v>
      </c>
      <c r="K1053" s="1">
        <v>0</v>
      </c>
      <c r="L1053" s="53">
        <v>432745</v>
      </c>
      <c r="M1053" s="53" t="s">
        <v>1032</v>
      </c>
      <c r="N1053" s="53" t="s">
        <v>1032</v>
      </c>
      <c r="O1053" s="53" t="s">
        <v>1032</v>
      </c>
      <c r="P1053" s="53" t="s">
        <v>1032</v>
      </c>
      <c r="Q1053" s="53" t="s">
        <v>1032</v>
      </c>
      <c r="R1053" s="53" t="s">
        <v>1032</v>
      </c>
      <c r="S1053" s="53" t="s">
        <v>1032</v>
      </c>
      <c r="T1053" s="53" t="s">
        <v>1032</v>
      </c>
      <c r="U1053" s="53" t="s">
        <v>1032</v>
      </c>
      <c r="V1053" s="53" t="s">
        <v>1032</v>
      </c>
      <c r="W1053" s="53" t="s">
        <v>1032</v>
      </c>
      <c r="X1053" s="53" t="s">
        <v>1032</v>
      </c>
      <c r="Y1053" s="53" t="s">
        <v>1032</v>
      </c>
      <c r="Z1053" s="53" t="s">
        <v>1032</v>
      </c>
      <c r="AA1053" s="53" t="s">
        <v>1032</v>
      </c>
      <c r="AB1053" s="53" t="s">
        <v>1032</v>
      </c>
      <c r="AC1053" s="54" t="s">
        <v>1032</v>
      </c>
      <c r="AD1053" s="54" t="s">
        <v>1032</v>
      </c>
      <c r="AE1053" s="54" t="s">
        <v>1032</v>
      </c>
      <c r="AF1053" s="54" t="s">
        <v>1032</v>
      </c>
      <c r="AG1053" s="54" t="s">
        <v>1032</v>
      </c>
      <c r="AH1053" s="54" t="s">
        <v>1032</v>
      </c>
      <c r="AI1053" s="54" t="s">
        <v>1032</v>
      </c>
      <c r="AJ1053" s="54" t="s">
        <v>1032</v>
      </c>
      <c r="AK1053" s="1" t="s">
        <v>1032</v>
      </c>
      <c r="AL1053" s="1" t="s">
        <v>1032</v>
      </c>
      <c r="AM1053" s="1" t="s">
        <v>1032</v>
      </c>
      <c r="AN1053" s="1" t="s">
        <v>1032</v>
      </c>
      <c r="AO1053" s="1" t="s">
        <v>1032</v>
      </c>
      <c r="AP1053" s="1" t="s">
        <v>1032</v>
      </c>
      <c r="AQ1053" s="1" t="s">
        <v>1032</v>
      </c>
      <c r="AR1053" s="1" t="s">
        <v>1032</v>
      </c>
      <c r="AS1053" s="1" t="s">
        <v>1032</v>
      </c>
      <c r="AT1053" s="1" t="s">
        <v>1032</v>
      </c>
      <c r="AU1053" s="1" t="s">
        <v>1032</v>
      </c>
      <c r="AV1053" s="1" t="s">
        <v>1032</v>
      </c>
      <c r="AW1053" s="142" t="str">
        <f t="shared" si="32"/>
        <v/>
      </c>
      <c r="AX1053" s="142" t="str">
        <f t="shared" si="33"/>
        <v/>
      </c>
    </row>
    <row r="1054" spans="3:50">
      <c r="C1054" s="1" t="s">
        <v>1334</v>
      </c>
      <c r="D1054" s="1" t="s">
        <v>1335</v>
      </c>
      <c r="E1054" s="1">
        <v>111</v>
      </c>
      <c r="F1054" s="1">
        <v>1211.26</v>
      </c>
      <c r="G1054" s="1">
        <v>1211.26</v>
      </c>
      <c r="H1054" s="1">
        <v>3800</v>
      </c>
      <c r="I1054" s="53">
        <v>4603</v>
      </c>
      <c r="J1054" s="1">
        <v>100</v>
      </c>
      <c r="L1054" s="53">
        <v>4603</v>
      </c>
      <c r="AW1054" s="142" t="str">
        <f t="shared" si="32"/>
        <v/>
      </c>
      <c r="AX1054" s="142" t="str">
        <f t="shared" si="33"/>
        <v/>
      </c>
    </row>
    <row r="1055" spans="3:50">
      <c r="C1055" s="1" t="s">
        <v>1334</v>
      </c>
      <c r="D1055" s="1" t="s">
        <v>1073</v>
      </c>
      <c r="E1055" s="1">
        <v>144</v>
      </c>
      <c r="F1055" s="1">
        <v>1832.61</v>
      </c>
      <c r="G1055" s="1">
        <v>1832.61</v>
      </c>
      <c r="H1055" s="1">
        <v>3800</v>
      </c>
      <c r="I1055" s="53">
        <v>6964</v>
      </c>
      <c r="J1055" s="1">
        <v>100</v>
      </c>
      <c r="L1055" s="53">
        <v>6964</v>
      </c>
      <c r="AW1055" s="142" t="str">
        <f t="shared" si="32"/>
        <v/>
      </c>
      <c r="AX1055" s="142" t="str">
        <f t="shared" si="33"/>
        <v/>
      </c>
    </row>
    <row r="1056" spans="3:50">
      <c r="C1056" s="1" t="s">
        <v>1334</v>
      </c>
      <c r="D1056" s="1" t="s">
        <v>1336</v>
      </c>
      <c r="E1056" s="1">
        <v>585</v>
      </c>
      <c r="F1056" s="1">
        <v>8048.55</v>
      </c>
      <c r="G1056" s="1">
        <v>8048.55</v>
      </c>
      <c r="H1056" s="1">
        <v>3800</v>
      </c>
      <c r="I1056" s="53">
        <v>30584</v>
      </c>
      <c r="J1056" s="1">
        <v>100</v>
      </c>
      <c r="L1056" s="53">
        <v>30584</v>
      </c>
      <c r="AW1056" s="142" t="str">
        <f t="shared" si="32"/>
        <v/>
      </c>
      <c r="AX1056" s="142" t="str">
        <f t="shared" si="33"/>
        <v/>
      </c>
    </row>
    <row r="1057" spans="3:50">
      <c r="C1057" s="1" t="s">
        <v>1334</v>
      </c>
      <c r="D1057" s="1" t="s">
        <v>1337</v>
      </c>
      <c r="E1057" s="1">
        <v>695</v>
      </c>
      <c r="F1057" s="1">
        <v>7025.45</v>
      </c>
      <c r="G1057" s="1">
        <v>7025.45</v>
      </c>
      <c r="H1057" s="1">
        <v>3800</v>
      </c>
      <c r="I1057" s="53">
        <v>26697</v>
      </c>
      <c r="J1057" s="1">
        <v>100</v>
      </c>
      <c r="L1057" s="53">
        <v>26697</v>
      </c>
      <c r="AW1057" s="142" t="str">
        <f t="shared" si="32"/>
        <v/>
      </c>
      <c r="AX1057" s="142" t="str">
        <f t="shared" si="33"/>
        <v/>
      </c>
    </row>
    <row r="1058" spans="3:50">
      <c r="C1058" s="1" t="s">
        <v>1334</v>
      </c>
      <c r="D1058" s="1" t="s">
        <v>1325</v>
      </c>
      <c r="E1058" s="1">
        <v>843</v>
      </c>
      <c r="F1058" s="1">
        <v>20285.509999999998</v>
      </c>
      <c r="G1058" s="1">
        <v>20285.509999999998</v>
      </c>
      <c r="H1058" s="1">
        <v>3800</v>
      </c>
      <c r="I1058" s="53">
        <v>77085</v>
      </c>
      <c r="J1058" s="1">
        <v>100</v>
      </c>
      <c r="L1058" s="53">
        <v>77085</v>
      </c>
      <c r="AW1058" s="142" t="str">
        <f t="shared" si="32"/>
        <v/>
      </c>
      <c r="AX1058" s="142" t="str">
        <f t="shared" si="33"/>
        <v/>
      </c>
    </row>
    <row r="1059" spans="3:50">
      <c r="C1059" s="1" t="s">
        <v>1334</v>
      </c>
      <c r="D1059" s="1" t="s">
        <v>1338</v>
      </c>
      <c r="E1059" s="1">
        <v>719</v>
      </c>
      <c r="F1059" s="1">
        <v>14363.17</v>
      </c>
      <c r="G1059" s="1">
        <v>14363.17</v>
      </c>
      <c r="H1059" s="1">
        <v>3800</v>
      </c>
      <c r="I1059" s="53">
        <v>54580</v>
      </c>
      <c r="J1059" s="1">
        <v>100</v>
      </c>
      <c r="L1059" s="53">
        <v>54580</v>
      </c>
      <c r="AW1059" s="142" t="str">
        <f t="shared" si="32"/>
        <v/>
      </c>
      <c r="AX1059" s="142" t="str">
        <f t="shared" si="33"/>
        <v/>
      </c>
    </row>
    <row r="1060" spans="3:50">
      <c r="C1060" s="1" t="s">
        <v>1334</v>
      </c>
      <c r="D1060" s="1" t="s">
        <v>1339</v>
      </c>
      <c r="E1060" s="1">
        <v>1078</v>
      </c>
      <c r="F1060" s="1">
        <v>27935.360000000001</v>
      </c>
      <c r="G1060" s="1">
        <v>27935.360000000001</v>
      </c>
      <c r="H1060" s="1">
        <v>3800</v>
      </c>
      <c r="I1060" s="53">
        <v>106154</v>
      </c>
      <c r="J1060" s="1">
        <v>100</v>
      </c>
      <c r="L1060" s="53">
        <v>106154</v>
      </c>
      <c r="AW1060" s="142" t="str">
        <f t="shared" si="32"/>
        <v/>
      </c>
      <c r="AX1060" s="142" t="str">
        <f t="shared" si="33"/>
        <v/>
      </c>
    </row>
    <row r="1061" spans="3:50">
      <c r="C1061" s="1" t="s">
        <v>1334</v>
      </c>
      <c r="D1061" s="1" t="s">
        <v>1340</v>
      </c>
      <c r="E1061" s="1">
        <v>1204</v>
      </c>
      <c r="F1061" s="1">
        <v>25057.86</v>
      </c>
      <c r="G1061" s="1">
        <v>25057.86</v>
      </c>
      <c r="H1061" s="1">
        <v>3800</v>
      </c>
      <c r="I1061" s="53">
        <v>95220</v>
      </c>
      <c r="J1061" s="1">
        <v>100</v>
      </c>
      <c r="L1061" s="53">
        <v>95220</v>
      </c>
      <c r="AW1061" s="142" t="str">
        <f t="shared" si="32"/>
        <v/>
      </c>
      <c r="AX1061" s="142" t="str">
        <f t="shared" si="33"/>
        <v/>
      </c>
    </row>
    <row r="1062" spans="3:50">
      <c r="C1062" s="1" t="s">
        <v>1334</v>
      </c>
      <c r="D1062" s="1" t="s">
        <v>1341</v>
      </c>
      <c r="E1062" s="1">
        <v>455</v>
      </c>
      <c r="F1062" s="1">
        <v>8120.49</v>
      </c>
      <c r="G1062" s="1">
        <v>8120.49</v>
      </c>
      <c r="H1062" s="1">
        <v>3800</v>
      </c>
      <c r="I1062" s="53">
        <v>30858</v>
      </c>
      <c r="J1062" s="1">
        <v>100</v>
      </c>
      <c r="L1062" s="53">
        <v>30858</v>
      </c>
      <c r="AW1062" s="142" t="str">
        <f t="shared" si="32"/>
        <v/>
      </c>
      <c r="AX1062" s="142" t="str">
        <f t="shared" si="33"/>
        <v/>
      </c>
    </row>
    <row r="1063" spans="3:50">
      <c r="C1063" s="1" t="s">
        <v>1342</v>
      </c>
      <c r="E1063" s="1">
        <v>904</v>
      </c>
      <c r="F1063" s="1">
        <v>11041</v>
      </c>
      <c r="G1063" s="1">
        <v>11041</v>
      </c>
      <c r="H1063" s="1">
        <v>3372</v>
      </c>
      <c r="I1063" s="53">
        <v>37232</v>
      </c>
      <c r="J1063" s="1">
        <v>90</v>
      </c>
      <c r="K1063" s="1">
        <v>10</v>
      </c>
      <c r="L1063" s="53">
        <v>37158</v>
      </c>
      <c r="M1063" s="53">
        <v>0</v>
      </c>
      <c r="N1063" s="53">
        <v>0</v>
      </c>
      <c r="O1063" s="53">
        <v>0</v>
      </c>
      <c r="P1063" s="53">
        <v>0</v>
      </c>
      <c r="Q1063" s="53" t="s">
        <v>1032</v>
      </c>
      <c r="R1063" s="53" t="s">
        <v>1032</v>
      </c>
      <c r="S1063" s="53">
        <v>0</v>
      </c>
      <c r="T1063" s="53">
        <v>0</v>
      </c>
      <c r="U1063" s="53">
        <v>0</v>
      </c>
      <c r="V1063" s="53">
        <v>0</v>
      </c>
      <c r="W1063" s="53">
        <v>0</v>
      </c>
      <c r="X1063" s="53">
        <v>25</v>
      </c>
      <c r="Y1063" s="53">
        <v>23.75</v>
      </c>
      <c r="Z1063" s="53">
        <v>22.857142857142858</v>
      </c>
      <c r="AA1063" s="53">
        <v>22.857142857142858</v>
      </c>
      <c r="AB1063" s="53">
        <v>30</v>
      </c>
      <c r="AC1063" s="54">
        <v>0</v>
      </c>
      <c r="AD1063" s="54">
        <v>0</v>
      </c>
      <c r="AE1063" s="54">
        <v>0</v>
      </c>
      <c r="AF1063" s="54">
        <v>0</v>
      </c>
      <c r="AG1063" s="54">
        <v>0</v>
      </c>
      <c r="AH1063" s="54">
        <v>0</v>
      </c>
      <c r="AI1063" s="54">
        <v>0</v>
      </c>
      <c r="AJ1063" s="54">
        <v>25</v>
      </c>
      <c r="AK1063" s="1">
        <v>23.75</v>
      </c>
      <c r="AL1063" s="1">
        <v>22.857142857142858</v>
      </c>
      <c r="AM1063" s="1">
        <v>22.857142857142858</v>
      </c>
      <c r="AN1063" s="1">
        <v>30</v>
      </c>
      <c r="AO1063" s="1">
        <v>0</v>
      </c>
      <c r="AP1063" s="1" t="s">
        <v>1032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42" t="str">
        <f t="shared" si="32"/>
        <v/>
      </c>
      <c r="AX1063" s="142" t="str">
        <f t="shared" si="33"/>
        <v/>
      </c>
    </row>
    <row r="1064" spans="3:50">
      <c r="C1064" s="1" t="s">
        <v>1343</v>
      </c>
      <c r="D1064" s="1" t="s">
        <v>1344</v>
      </c>
      <c r="E1064" s="1">
        <v>20</v>
      </c>
      <c r="F1064" s="1">
        <v>300</v>
      </c>
      <c r="G1064" s="1">
        <v>300</v>
      </c>
      <c r="H1064" s="1">
        <v>3000</v>
      </c>
      <c r="I1064" s="53">
        <v>900</v>
      </c>
      <c r="J1064" s="1">
        <v>100</v>
      </c>
      <c r="L1064" s="53">
        <v>900</v>
      </c>
      <c r="M1064" s="53">
        <v>0</v>
      </c>
      <c r="N1064" s="53">
        <v>0</v>
      </c>
      <c r="O1064" s="53">
        <v>0</v>
      </c>
      <c r="P1064" s="53">
        <v>0</v>
      </c>
      <c r="S1064" s="53">
        <v>0</v>
      </c>
      <c r="T1064" s="53">
        <v>0</v>
      </c>
      <c r="U1064" s="53">
        <v>0</v>
      </c>
      <c r="V1064" s="53">
        <v>0</v>
      </c>
      <c r="W1064" s="53">
        <v>0</v>
      </c>
      <c r="Y1064" s="53">
        <v>20</v>
      </c>
      <c r="Z1064" s="53">
        <v>30</v>
      </c>
      <c r="AA1064" s="53">
        <v>30</v>
      </c>
      <c r="AB1064" s="53">
        <v>20</v>
      </c>
      <c r="AC1064" s="54">
        <v>0</v>
      </c>
      <c r="AD1064" s="54">
        <v>0</v>
      </c>
      <c r="AE1064" s="54">
        <v>0</v>
      </c>
      <c r="AF1064" s="54">
        <v>0</v>
      </c>
      <c r="AG1064" s="54">
        <v>0</v>
      </c>
      <c r="AH1064" s="54">
        <v>0</v>
      </c>
      <c r="AI1064" s="54">
        <v>0</v>
      </c>
      <c r="AK1064" s="1">
        <v>20</v>
      </c>
      <c r="AL1064" s="1">
        <v>30</v>
      </c>
      <c r="AM1064" s="1">
        <v>30</v>
      </c>
      <c r="AN1064" s="1">
        <v>20</v>
      </c>
      <c r="AO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42" t="str">
        <f t="shared" si="32"/>
        <v/>
      </c>
      <c r="AX1064" s="142" t="str">
        <f t="shared" si="33"/>
        <v/>
      </c>
    </row>
    <row r="1065" spans="3:50">
      <c r="C1065" s="1" t="s">
        <v>1343</v>
      </c>
      <c r="D1065" s="1" t="s">
        <v>1207</v>
      </c>
      <c r="E1065" s="1">
        <v>29</v>
      </c>
      <c r="F1065" s="1">
        <v>296</v>
      </c>
      <c r="G1065" s="1">
        <v>296</v>
      </c>
      <c r="H1065" s="1">
        <v>3000</v>
      </c>
      <c r="I1065" s="53">
        <v>888</v>
      </c>
      <c r="J1065" s="1">
        <v>100</v>
      </c>
      <c r="L1065" s="53">
        <v>900</v>
      </c>
      <c r="M1065" s="53">
        <v>0</v>
      </c>
      <c r="N1065" s="53">
        <v>0</v>
      </c>
      <c r="O1065" s="53">
        <v>0</v>
      </c>
      <c r="P1065" s="53">
        <v>0</v>
      </c>
      <c r="S1065" s="53">
        <v>0</v>
      </c>
      <c r="T1065" s="53">
        <v>0</v>
      </c>
      <c r="U1065" s="53">
        <v>0</v>
      </c>
      <c r="V1065" s="53">
        <v>0</v>
      </c>
      <c r="W1065" s="53">
        <v>0</v>
      </c>
      <c r="Y1065" s="53">
        <v>20</v>
      </c>
      <c r="Z1065" s="53">
        <v>30</v>
      </c>
      <c r="AA1065" s="53">
        <v>30</v>
      </c>
      <c r="AB1065" s="53">
        <v>20</v>
      </c>
      <c r="AC1065" s="54">
        <v>0</v>
      </c>
      <c r="AD1065" s="54">
        <v>0</v>
      </c>
      <c r="AE1065" s="54">
        <v>0</v>
      </c>
      <c r="AF1065" s="54">
        <v>0</v>
      </c>
      <c r="AG1065" s="54">
        <v>0</v>
      </c>
      <c r="AH1065" s="54">
        <v>0</v>
      </c>
      <c r="AI1065" s="54">
        <v>0</v>
      </c>
      <c r="AK1065" s="1">
        <v>20</v>
      </c>
      <c r="AL1065" s="1">
        <v>30</v>
      </c>
      <c r="AM1065" s="1">
        <v>30</v>
      </c>
      <c r="AN1065" s="1">
        <v>20</v>
      </c>
      <c r="AO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42" t="str">
        <f t="shared" si="32"/>
        <v/>
      </c>
      <c r="AX1065" s="142" t="str">
        <f t="shared" si="33"/>
        <v/>
      </c>
    </row>
    <row r="1066" spans="3:50">
      <c r="C1066" s="1" t="s">
        <v>1343</v>
      </c>
      <c r="D1066" s="1" t="s">
        <v>1345</v>
      </c>
      <c r="E1066" s="1">
        <v>0</v>
      </c>
      <c r="F1066" s="1">
        <v>0</v>
      </c>
      <c r="G1066" s="1">
        <v>0</v>
      </c>
      <c r="I1066" s="53">
        <v>0</v>
      </c>
      <c r="J1066" s="1">
        <v>0</v>
      </c>
      <c r="M1066" s="53">
        <v>0</v>
      </c>
      <c r="N1066" s="53">
        <v>0</v>
      </c>
      <c r="O1066" s="53">
        <v>0</v>
      </c>
      <c r="P1066" s="53">
        <v>0</v>
      </c>
      <c r="S1066" s="53">
        <v>0</v>
      </c>
      <c r="T1066" s="53">
        <v>0</v>
      </c>
      <c r="U1066" s="53">
        <v>0</v>
      </c>
      <c r="V1066" s="53">
        <v>0</v>
      </c>
      <c r="W1066" s="53">
        <v>0</v>
      </c>
      <c r="AC1066" s="54">
        <v>0</v>
      </c>
      <c r="AD1066" s="54">
        <v>0</v>
      </c>
      <c r="AE1066" s="54">
        <v>0</v>
      </c>
      <c r="AF1066" s="54">
        <v>0</v>
      </c>
      <c r="AG1066" s="54">
        <v>0</v>
      </c>
      <c r="AH1066" s="54">
        <v>0</v>
      </c>
      <c r="AI1066" s="54">
        <v>0</v>
      </c>
      <c r="AO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42" t="str">
        <f t="shared" si="32"/>
        <v/>
      </c>
      <c r="AX1066" s="142" t="str">
        <f t="shared" si="33"/>
        <v/>
      </c>
    </row>
    <row r="1067" spans="3:50">
      <c r="C1067" s="1" t="s">
        <v>1343</v>
      </c>
      <c r="D1067" s="1" t="s">
        <v>1346</v>
      </c>
      <c r="E1067" s="1">
        <v>41</v>
      </c>
      <c r="F1067" s="1">
        <v>286</v>
      </c>
      <c r="G1067" s="1">
        <v>286</v>
      </c>
      <c r="H1067" s="1">
        <v>3000</v>
      </c>
      <c r="I1067" s="53">
        <v>858</v>
      </c>
      <c r="J1067" s="1">
        <v>100</v>
      </c>
      <c r="L1067" s="53">
        <v>858</v>
      </c>
      <c r="M1067" s="53">
        <v>0</v>
      </c>
      <c r="N1067" s="53">
        <v>0</v>
      </c>
      <c r="O1067" s="53">
        <v>0</v>
      </c>
      <c r="P1067" s="53">
        <v>0</v>
      </c>
      <c r="S1067" s="53">
        <v>0</v>
      </c>
      <c r="T1067" s="53">
        <v>0</v>
      </c>
      <c r="U1067" s="53">
        <v>0</v>
      </c>
      <c r="V1067" s="53">
        <v>0</v>
      </c>
      <c r="W1067" s="53">
        <v>0</v>
      </c>
      <c r="AB1067" s="53">
        <v>100</v>
      </c>
      <c r="AC1067" s="54">
        <v>0</v>
      </c>
      <c r="AD1067" s="54">
        <v>0</v>
      </c>
      <c r="AE1067" s="54">
        <v>0</v>
      </c>
      <c r="AF1067" s="54">
        <v>0</v>
      </c>
      <c r="AG1067" s="54">
        <v>0</v>
      </c>
      <c r="AH1067" s="54">
        <v>0</v>
      </c>
      <c r="AI1067" s="54">
        <v>0</v>
      </c>
      <c r="AN1067" s="1">
        <v>100</v>
      </c>
      <c r="AO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42" t="str">
        <f t="shared" si="32"/>
        <v/>
      </c>
      <c r="AX1067" s="142" t="str">
        <f t="shared" si="33"/>
        <v/>
      </c>
    </row>
    <row r="1068" spans="3:50">
      <c r="C1068" s="1" t="s">
        <v>1343</v>
      </c>
      <c r="D1068" s="1" t="s">
        <v>1347</v>
      </c>
      <c r="E1068" s="1">
        <v>127</v>
      </c>
      <c r="F1068" s="1">
        <v>1300</v>
      </c>
      <c r="G1068" s="1">
        <v>1300</v>
      </c>
      <c r="H1068" s="1">
        <v>3900</v>
      </c>
      <c r="I1068" s="53">
        <v>5070</v>
      </c>
      <c r="J1068" s="1">
        <v>100</v>
      </c>
      <c r="L1068" s="53">
        <v>5070</v>
      </c>
      <c r="M1068" s="53">
        <v>0</v>
      </c>
      <c r="N1068" s="53">
        <v>0</v>
      </c>
      <c r="O1068" s="53">
        <v>0</v>
      </c>
      <c r="P1068" s="53">
        <v>0</v>
      </c>
      <c r="S1068" s="53">
        <v>0</v>
      </c>
      <c r="T1068" s="53">
        <v>0</v>
      </c>
      <c r="U1068" s="53">
        <v>0</v>
      </c>
      <c r="V1068" s="53">
        <v>0</v>
      </c>
      <c r="W1068" s="53">
        <v>0</v>
      </c>
      <c r="X1068" s="53">
        <v>20</v>
      </c>
      <c r="Y1068" s="53">
        <v>20</v>
      </c>
      <c r="Z1068" s="53">
        <v>20</v>
      </c>
      <c r="AA1068" s="53">
        <v>20</v>
      </c>
      <c r="AB1068" s="53">
        <v>20</v>
      </c>
      <c r="AC1068" s="54">
        <v>0</v>
      </c>
      <c r="AD1068" s="54">
        <v>0</v>
      </c>
      <c r="AE1068" s="54">
        <v>0</v>
      </c>
      <c r="AF1068" s="54">
        <v>0</v>
      </c>
      <c r="AG1068" s="54">
        <v>0</v>
      </c>
      <c r="AH1068" s="54">
        <v>0</v>
      </c>
      <c r="AI1068" s="54">
        <v>0</v>
      </c>
      <c r="AJ1068" s="54">
        <v>20</v>
      </c>
      <c r="AK1068" s="1">
        <v>20</v>
      </c>
      <c r="AL1068" s="1">
        <v>20</v>
      </c>
      <c r="AM1068" s="1">
        <v>20</v>
      </c>
      <c r="AN1068" s="1">
        <v>20</v>
      </c>
      <c r="AO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42" t="str">
        <f t="shared" si="32"/>
        <v/>
      </c>
      <c r="AX1068" s="142" t="str">
        <f t="shared" si="33"/>
        <v/>
      </c>
    </row>
    <row r="1069" spans="3:50">
      <c r="C1069" s="1" t="s">
        <v>1343</v>
      </c>
      <c r="D1069" s="1" t="s">
        <v>1348</v>
      </c>
      <c r="E1069" s="1">
        <v>364</v>
      </c>
      <c r="F1069" s="1">
        <v>5877</v>
      </c>
      <c r="G1069" s="1">
        <v>5877</v>
      </c>
      <c r="H1069" s="1">
        <v>3500</v>
      </c>
      <c r="I1069" s="53">
        <v>20570</v>
      </c>
      <c r="J1069" s="1">
        <v>100</v>
      </c>
      <c r="L1069" s="53">
        <v>20000</v>
      </c>
      <c r="M1069" s="53">
        <v>0</v>
      </c>
      <c r="N1069" s="53">
        <v>0</v>
      </c>
      <c r="O1069" s="53">
        <v>0</v>
      </c>
      <c r="P1069" s="53">
        <v>0</v>
      </c>
      <c r="S1069" s="53">
        <v>0</v>
      </c>
      <c r="T1069" s="53">
        <v>0</v>
      </c>
      <c r="U1069" s="53">
        <v>0</v>
      </c>
      <c r="V1069" s="53">
        <v>0</v>
      </c>
      <c r="W1069" s="53">
        <v>0</v>
      </c>
      <c r="X1069" s="53">
        <v>20</v>
      </c>
      <c r="Y1069" s="53">
        <v>20</v>
      </c>
      <c r="Z1069" s="53">
        <v>20</v>
      </c>
      <c r="AA1069" s="53">
        <v>20</v>
      </c>
      <c r="AB1069" s="53">
        <v>20</v>
      </c>
      <c r="AC1069" s="54">
        <v>0</v>
      </c>
      <c r="AD1069" s="54">
        <v>0</v>
      </c>
      <c r="AE1069" s="54">
        <v>0</v>
      </c>
      <c r="AF1069" s="54">
        <v>0</v>
      </c>
      <c r="AG1069" s="54">
        <v>0</v>
      </c>
      <c r="AH1069" s="54">
        <v>0</v>
      </c>
      <c r="AI1069" s="54">
        <v>0</v>
      </c>
      <c r="AJ1069" s="54">
        <v>20</v>
      </c>
      <c r="AK1069" s="1">
        <v>20</v>
      </c>
      <c r="AL1069" s="1">
        <v>20</v>
      </c>
      <c r="AM1069" s="1">
        <v>20</v>
      </c>
      <c r="AN1069" s="1">
        <v>20</v>
      </c>
      <c r="AO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42" t="str">
        <f t="shared" si="32"/>
        <v/>
      </c>
      <c r="AX1069" s="142" t="str">
        <f t="shared" si="33"/>
        <v/>
      </c>
    </row>
    <row r="1070" spans="3:50">
      <c r="C1070" s="1" t="s">
        <v>1343</v>
      </c>
      <c r="D1070" s="1" t="s">
        <v>1349</v>
      </c>
      <c r="E1070" s="1">
        <v>164</v>
      </c>
      <c r="F1070" s="1">
        <v>1502</v>
      </c>
      <c r="G1070" s="1">
        <v>1502</v>
      </c>
      <c r="H1070" s="1">
        <v>3000</v>
      </c>
      <c r="I1070" s="53">
        <v>4506</v>
      </c>
      <c r="J1070" s="1">
        <v>100</v>
      </c>
      <c r="L1070" s="53">
        <v>4500</v>
      </c>
      <c r="M1070" s="53">
        <v>0</v>
      </c>
      <c r="N1070" s="53">
        <v>0</v>
      </c>
      <c r="O1070" s="53">
        <v>0</v>
      </c>
      <c r="P1070" s="53">
        <v>0</v>
      </c>
      <c r="S1070" s="53">
        <v>0</v>
      </c>
      <c r="T1070" s="53">
        <v>0</v>
      </c>
      <c r="U1070" s="53">
        <v>0</v>
      </c>
      <c r="V1070" s="53">
        <v>0</v>
      </c>
      <c r="W1070" s="53">
        <v>0</v>
      </c>
      <c r="X1070" s="53">
        <v>20</v>
      </c>
      <c r="Y1070" s="53">
        <v>20</v>
      </c>
      <c r="Z1070" s="53">
        <v>20</v>
      </c>
      <c r="AA1070" s="53">
        <v>20</v>
      </c>
      <c r="AB1070" s="53">
        <v>20</v>
      </c>
      <c r="AC1070" s="54">
        <v>0</v>
      </c>
      <c r="AD1070" s="54">
        <v>0</v>
      </c>
      <c r="AE1070" s="54">
        <v>0</v>
      </c>
      <c r="AF1070" s="54">
        <v>0</v>
      </c>
      <c r="AG1070" s="54">
        <v>0</v>
      </c>
      <c r="AH1070" s="54">
        <v>0</v>
      </c>
      <c r="AI1070" s="54">
        <v>0</v>
      </c>
      <c r="AJ1070" s="54">
        <v>20</v>
      </c>
      <c r="AK1070" s="1">
        <v>20</v>
      </c>
      <c r="AL1070" s="1">
        <v>20</v>
      </c>
      <c r="AM1070" s="1">
        <v>20</v>
      </c>
      <c r="AN1070" s="1">
        <v>20</v>
      </c>
      <c r="AO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42" t="str">
        <f t="shared" si="32"/>
        <v/>
      </c>
      <c r="AX1070" s="142" t="str">
        <f t="shared" si="33"/>
        <v/>
      </c>
    </row>
    <row r="1071" spans="3:50">
      <c r="C1071" s="1" t="s">
        <v>1343</v>
      </c>
      <c r="D1071" s="1" t="s">
        <v>1350</v>
      </c>
      <c r="E1071" s="1">
        <v>5</v>
      </c>
      <c r="F1071" s="1">
        <v>10</v>
      </c>
      <c r="G1071" s="1">
        <v>10</v>
      </c>
      <c r="H1071" s="1">
        <v>3000</v>
      </c>
      <c r="I1071" s="53">
        <v>30</v>
      </c>
      <c r="J1071" s="1">
        <v>100</v>
      </c>
      <c r="L1071" s="53">
        <v>30</v>
      </c>
      <c r="M1071" s="53">
        <v>0</v>
      </c>
      <c r="N1071" s="53">
        <v>0</v>
      </c>
      <c r="O1071" s="53">
        <v>0</v>
      </c>
      <c r="P1071" s="53">
        <v>0</v>
      </c>
      <c r="S1071" s="53">
        <v>0</v>
      </c>
      <c r="T1071" s="53">
        <v>0</v>
      </c>
      <c r="U1071" s="53">
        <v>0</v>
      </c>
      <c r="V1071" s="53">
        <v>0</v>
      </c>
      <c r="W1071" s="53">
        <v>0</v>
      </c>
      <c r="X1071" s="53">
        <v>50</v>
      </c>
      <c r="Y1071" s="53">
        <v>50</v>
      </c>
      <c r="AC1071" s="54">
        <v>0</v>
      </c>
      <c r="AD1071" s="54">
        <v>0</v>
      </c>
      <c r="AE1071" s="54">
        <v>0</v>
      </c>
      <c r="AF1071" s="54">
        <v>0</v>
      </c>
      <c r="AG1071" s="54">
        <v>0</v>
      </c>
      <c r="AH1071" s="54">
        <v>0</v>
      </c>
      <c r="AI1071" s="54">
        <v>0</v>
      </c>
      <c r="AJ1071" s="54">
        <v>50</v>
      </c>
      <c r="AK1071" s="1">
        <v>50</v>
      </c>
      <c r="AO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42" t="str">
        <f t="shared" si="32"/>
        <v/>
      </c>
      <c r="AX1071" s="142" t="str">
        <f t="shared" si="33"/>
        <v/>
      </c>
    </row>
    <row r="1072" spans="3:50">
      <c r="C1072" s="1" t="s">
        <v>1343</v>
      </c>
      <c r="D1072" s="1" t="s">
        <v>1343</v>
      </c>
      <c r="E1072" s="1">
        <v>32</v>
      </c>
      <c r="F1072" s="1">
        <v>277</v>
      </c>
      <c r="G1072" s="1">
        <v>277</v>
      </c>
      <c r="H1072" s="1">
        <v>3000</v>
      </c>
      <c r="I1072" s="53">
        <v>831</v>
      </c>
      <c r="J1072" s="1">
        <v>100</v>
      </c>
      <c r="L1072" s="53">
        <v>900</v>
      </c>
      <c r="M1072" s="53">
        <v>0</v>
      </c>
      <c r="N1072" s="53">
        <v>0</v>
      </c>
      <c r="O1072" s="53">
        <v>0</v>
      </c>
      <c r="P1072" s="53">
        <v>0</v>
      </c>
      <c r="S1072" s="53">
        <v>0</v>
      </c>
      <c r="T1072" s="53">
        <v>0</v>
      </c>
      <c r="U1072" s="53">
        <v>0</v>
      </c>
      <c r="V1072" s="53">
        <v>0</v>
      </c>
      <c r="W1072" s="53">
        <v>0</v>
      </c>
      <c r="X1072" s="53">
        <v>20</v>
      </c>
      <c r="Y1072" s="53">
        <v>20</v>
      </c>
      <c r="Z1072" s="53">
        <v>20</v>
      </c>
      <c r="AA1072" s="53">
        <v>20</v>
      </c>
      <c r="AB1072" s="53">
        <v>20</v>
      </c>
      <c r="AC1072" s="54">
        <v>0</v>
      </c>
      <c r="AD1072" s="54">
        <v>0</v>
      </c>
      <c r="AE1072" s="54">
        <v>0</v>
      </c>
      <c r="AF1072" s="54">
        <v>0</v>
      </c>
      <c r="AG1072" s="54">
        <v>0</v>
      </c>
      <c r="AH1072" s="54">
        <v>0</v>
      </c>
      <c r="AI1072" s="54">
        <v>0</v>
      </c>
      <c r="AJ1072" s="54">
        <v>20</v>
      </c>
      <c r="AK1072" s="1">
        <v>20</v>
      </c>
      <c r="AL1072" s="1">
        <v>20</v>
      </c>
      <c r="AM1072" s="1">
        <v>20</v>
      </c>
      <c r="AN1072" s="1">
        <v>20</v>
      </c>
      <c r="AO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0</v>
      </c>
      <c r="AW1072" s="142" t="str">
        <f t="shared" si="32"/>
        <v/>
      </c>
      <c r="AX1072" s="142" t="str">
        <f t="shared" si="33"/>
        <v/>
      </c>
    </row>
    <row r="1073" spans="1:50">
      <c r="C1073" s="1" t="s">
        <v>1343</v>
      </c>
      <c r="D1073" s="1" t="s">
        <v>1130</v>
      </c>
      <c r="E1073" s="1">
        <v>122</v>
      </c>
      <c r="F1073" s="1">
        <v>1193</v>
      </c>
      <c r="G1073" s="1">
        <v>1193</v>
      </c>
      <c r="H1073" s="1">
        <v>3000</v>
      </c>
      <c r="I1073" s="53">
        <v>3579</v>
      </c>
      <c r="J1073" s="1">
        <v>100</v>
      </c>
      <c r="L1073" s="53">
        <v>4000</v>
      </c>
      <c r="M1073" s="53">
        <v>0</v>
      </c>
      <c r="N1073" s="53">
        <v>0</v>
      </c>
      <c r="O1073" s="53">
        <v>0</v>
      </c>
      <c r="P1073" s="53">
        <v>0</v>
      </c>
      <c r="S1073" s="53">
        <v>0</v>
      </c>
      <c r="T1073" s="53">
        <v>0</v>
      </c>
      <c r="U1073" s="53">
        <v>0</v>
      </c>
      <c r="V1073" s="53">
        <v>0</v>
      </c>
      <c r="W1073" s="53">
        <v>0</v>
      </c>
      <c r="X1073" s="53">
        <v>20</v>
      </c>
      <c r="Y1073" s="53">
        <v>20</v>
      </c>
      <c r="Z1073" s="53">
        <v>20</v>
      </c>
      <c r="AA1073" s="53">
        <v>20</v>
      </c>
      <c r="AB1073" s="53">
        <v>20</v>
      </c>
      <c r="AC1073" s="54">
        <v>0</v>
      </c>
      <c r="AD1073" s="54">
        <v>0</v>
      </c>
      <c r="AE1073" s="54">
        <v>0</v>
      </c>
      <c r="AF1073" s="54">
        <v>0</v>
      </c>
      <c r="AG1073" s="54">
        <v>0</v>
      </c>
      <c r="AH1073" s="54">
        <v>0</v>
      </c>
      <c r="AI1073" s="54">
        <v>0</v>
      </c>
      <c r="AJ1073" s="54">
        <v>20</v>
      </c>
      <c r="AK1073" s="1">
        <v>20</v>
      </c>
      <c r="AL1073" s="1">
        <v>20</v>
      </c>
      <c r="AM1073" s="1">
        <v>20</v>
      </c>
      <c r="AN1073" s="1">
        <v>20</v>
      </c>
      <c r="AO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42" t="str">
        <f t="shared" si="32"/>
        <v/>
      </c>
      <c r="AX1073" s="142" t="str">
        <f t="shared" si="33"/>
        <v/>
      </c>
    </row>
    <row r="1074" spans="1:50">
      <c r="A1074" s="20">
        <v>11105</v>
      </c>
      <c r="B1074" s="1" t="s">
        <v>51</v>
      </c>
      <c r="C1074" s="1" t="s">
        <v>1031</v>
      </c>
      <c r="E1074" s="1">
        <v>31</v>
      </c>
      <c r="F1074" s="1">
        <v>320</v>
      </c>
      <c r="G1074" s="1">
        <v>320</v>
      </c>
      <c r="H1074" s="1">
        <v>1091</v>
      </c>
      <c r="I1074" s="53">
        <v>349</v>
      </c>
      <c r="J1074" s="1">
        <v>56.666666666666671</v>
      </c>
      <c r="K1074" s="1">
        <v>43.333333333333329</v>
      </c>
      <c r="L1074" s="53">
        <v>349</v>
      </c>
      <c r="M1074" s="53" t="s">
        <v>1032</v>
      </c>
      <c r="N1074" s="53" t="s">
        <v>1032</v>
      </c>
      <c r="O1074" s="53" t="s">
        <v>1032</v>
      </c>
      <c r="P1074" s="53" t="s">
        <v>1032</v>
      </c>
      <c r="Q1074" s="53">
        <v>50</v>
      </c>
      <c r="R1074" s="53" t="s">
        <v>1032</v>
      </c>
      <c r="S1074" s="53" t="s">
        <v>1032</v>
      </c>
      <c r="T1074" s="53" t="s">
        <v>1032</v>
      </c>
      <c r="U1074" s="53" t="s">
        <v>1032</v>
      </c>
      <c r="V1074" s="53" t="s">
        <v>1032</v>
      </c>
      <c r="W1074" s="53">
        <v>50</v>
      </c>
      <c r="X1074" s="53" t="s">
        <v>1032</v>
      </c>
      <c r="Y1074" s="53" t="s">
        <v>1032</v>
      </c>
      <c r="Z1074" s="53" t="s">
        <v>1032</v>
      </c>
      <c r="AA1074" s="53" t="s">
        <v>1032</v>
      </c>
      <c r="AB1074" s="53" t="s">
        <v>1032</v>
      </c>
      <c r="AC1074" s="54" t="s">
        <v>1032</v>
      </c>
      <c r="AD1074" s="54" t="s">
        <v>1032</v>
      </c>
      <c r="AE1074" s="54" t="s">
        <v>1032</v>
      </c>
      <c r="AF1074" s="54" t="s">
        <v>1032</v>
      </c>
      <c r="AG1074" s="54" t="s">
        <v>1032</v>
      </c>
      <c r="AH1074" s="54" t="s">
        <v>1032</v>
      </c>
      <c r="AI1074" s="54" t="s">
        <v>1032</v>
      </c>
      <c r="AJ1074" s="54" t="s">
        <v>1032</v>
      </c>
      <c r="AK1074" s="1" t="s">
        <v>1032</v>
      </c>
      <c r="AL1074" s="1" t="s">
        <v>1032</v>
      </c>
      <c r="AM1074" s="1" t="s">
        <v>1032</v>
      </c>
      <c r="AN1074" s="1" t="s">
        <v>1032</v>
      </c>
      <c r="AO1074" s="1" t="s">
        <v>1032</v>
      </c>
      <c r="AP1074" s="1" t="s">
        <v>1032</v>
      </c>
      <c r="AQ1074" s="1" t="s">
        <v>1032</v>
      </c>
      <c r="AR1074" s="1" t="s">
        <v>1032</v>
      </c>
      <c r="AS1074" s="1" t="s">
        <v>1032</v>
      </c>
      <c r="AT1074" s="1" t="s">
        <v>1032</v>
      </c>
      <c r="AU1074" s="1" t="s">
        <v>1032</v>
      </c>
      <c r="AV1074" s="1" t="s">
        <v>1032</v>
      </c>
      <c r="AW1074" s="142">
        <f t="shared" si="32"/>
        <v>111103</v>
      </c>
      <c r="AX1074" s="142" t="str">
        <f t="shared" si="33"/>
        <v>111103-000</v>
      </c>
    </row>
    <row r="1075" spans="1:50">
      <c r="C1075" s="1" t="s">
        <v>1289</v>
      </c>
      <c r="E1075" s="1">
        <v>8</v>
      </c>
      <c r="F1075" s="1">
        <v>55</v>
      </c>
      <c r="G1075" s="1">
        <v>55</v>
      </c>
      <c r="H1075" s="1">
        <v>1527</v>
      </c>
      <c r="I1075" s="53">
        <v>84</v>
      </c>
      <c r="J1075" s="1">
        <v>80</v>
      </c>
      <c r="K1075" s="1">
        <v>20</v>
      </c>
      <c r="L1075" s="53">
        <v>84</v>
      </c>
      <c r="M1075" s="53" t="s">
        <v>1032</v>
      </c>
      <c r="N1075" s="53" t="s">
        <v>1032</v>
      </c>
      <c r="O1075" s="53" t="s">
        <v>1032</v>
      </c>
      <c r="P1075" s="53" t="s">
        <v>1032</v>
      </c>
      <c r="Q1075" s="53">
        <v>0</v>
      </c>
      <c r="R1075" s="53" t="s">
        <v>1032</v>
      </c>
      <c r="S1075" s="53" t="s">
        <v>1032</v>
      </c>
      <c r="T1075" s="53" t="s">
        <v>1032</v>
      </c>
      <c r="U1075" s="53" t="s">
        <v>1032</v>
      </c>
      <c r="V1075" s="53" t="s">
        <v>1032</v>
      </c>
      <c r="W1075" s="53">
        <v>100</v>
      </c>
      <c r="X1075" s="53" t="s">
        <v>1032</v>
      </c>
      <c r="Y1075" s="53" t="s">
        <v>1032</v>
      </c>
      <c r="Z1075" s="53" t="s">
        <v>1032</v>
      </c>
      <c r="AA1075" s="53" t="s">
        <v>1032</v>
      </c>
      <c r="AB1075" s="53" t="s">
        <v>1032</v>
      </c>
      <c r="AC1075" s="54" t="s">
        <v>1032</v>
      </c>
      <c r="AD1075" s="54" t="s">
        <v>1032</v>
      </c>
      <c r="AE1075" s="54" t="s">
        <v>1032</v>
      </c>
      <c r="AF1075" s="54" t="s">
        <v>1032</v>
      </c>
      <c r="AG1075" s="54" t="s">
        <v>1032</v>
      </c>
      <c r="AH1075" s="54" t="s">
        <v>1032</v>
      </c>
      <c r="AI1075" s="54" t="s">
        <v>1032</v>
      </c>
      <c r="AJ1075" s="54" t="s">
        <v>1032</v>
      </c>
      <c r="AK1075" s="1" t="s">
        <v>1032</v>
      </c>
      <c r="AL1075" s="1" t="s">
        <v>1032</v>
      </c>
      <c r="AM1075" s="1" t="s">
        <v>1032</v>
      </c>
      <c r="AN1075" s="1" t="s">
        <v>1032</v>
      </c>
      <c r="AO1075" s="1" t="s">
        <v>1032</v>
      </c>
      <c r="AP1075" s="1" t="s">
        <v>1032</v>
      </c>
      <c r="AQ1075" s="1" t="s">
        <v>1032</v>
      </c>
      <c r="AR1075" s="1" t="s">
        <v>1032</v>
      </c>
      <c r="AS1075" s="1" t="s">
        <v>1032</v>
      </c>
      <c r="AT1075" s="1" t="s">
        <v>1032</v>
      </c>
      <c r="AU1075" s="1" t="s">
        <v>1032</v>
      </c>
      <c r="AV1075" s="1" t="s">
        <v>1032</v>
      </c>
      <c r="AW1075" s="142" t="str">
        <f t="shared" si="32"/>
        <v/>
      </c>
      <c r="AX1075" s="142" t="str">
        <f t="shared" si="33"/>
        <v/>
      </c>
    </row>
    <row r="1076" spans="1:50">
      <c r="C1076" s="1" t="s">
        <v>1290</v>
      </c>
      <c r="D1076" s="1" t="s">
        <v>1291</v>
      </c>
      <c r="E1076" s="1">
        <v>3</v>
      </c>
      <c r="F1076" s="1">
        <v>13</v>
      </c>
      <c r="G1076" s="1">
        <v>13</v>
      </c>
      <c r="H1076" s="1">
        <v>1500</v>
      </c>
      <c r="I1076" s="53">
        <v>20</v>
      </c>
      <c r="J1076" s="1">
        <v>100</v>
      </c>
      <c r="L1076" s="53">
        <v>20</v>
      </c>
      <c r="Q1076" s="53">
        <v>0</v>
      </c>
      <c r="W1076" s="53">
        <v>100</v>
      </c>
      <c r="AW1076" s="142" t="str">
        <f t="shared" si="32"/>
        <v/>
      </c>
      <c r="AX1076" s="142" t="str">
        <f t="shared" si="33"/>
        <v/>
      </c>
    </row>
    <row r="1077" spans="1:50">
      <c r="C1077" s="1" t="s">
        <v>1290</v>
      </c>
      <c r="D1077" s="1" t="s">
        <v>1292</v>
      </c>
      <c r="E1077" s="1">
        <v>0</v>
      </c>
      <c r="F1077" s="1">
        <v>0</v>
      </c>
      <c r="G1077" s="1">
        <v>0</v>
      </c>
      <c r="H1077" s="1">
        <v>0</v>
      </c>
      <c r="I1077" s="53">
        <v>0</v>
      </c>
      <c r="J1077" s="1">
        <v>0</v>
      </c>
      <c r="L1077" s="53">
        <v>0</v>
      </c>
      <c r="AW1077" s="142" t="str">
        <f t="shared" si="32"/>
        <v/>
      </c>
      <c r="AX1077" s="142" t="str">
        <f t="shared" si="33"/>
        <v/>
      </c>
    </row>
    <row r="1078" spans="1:50">
      <c r="C1078" s="1" t="s">
        <v>1290</v>
      </c>
      <c r="D1078" s="1" t="s">
        <v>1290</v>
      </c>
      <c r="E1078" s="1">
        <v>3</v>
      </c>
      <c r="F1078" s="1">
        <v>5</v>
      </c>
      <c r="G1078" s="1">
        <v>5</v>
      </c>
      <c r="H1078" s="1">
        <v>1500</v>
      </c>
      <c r="I1078" s="53">
        <v>8</v>
      </c>
      <c r="J1078" s="1">
        <v>100</v>
      </c>
      <c r="L1078" s="53">
        <v>8</v>
      </c>
      <c r="Q1078" s="53">
        <v>0</v>
      </c>
      <c r="W1078" s="53">
        <v>100</v>
      </c>
      <c r="AW1078" s="142" t="str">
        <f t="shared" si="32"/>
        <v/>
      </c>
      <c r="AX1078" s="142" t="str">
        <f t="shared" si="33"/>
        <v/>
      </c>
    </row>
    <row r="1079" spans="1:50">
      <c r="C1079" s="1" t="s">
        <v>1290</v>
      </c>
      <c r="D1079" s="1" t="s">
        <v>1293</v>
      </c>
      <c r="E1079" s="1">
        <v>1</v>
      </c>
      <c r="F1079" s="1">
        <v>35</v>
      </c>
      <c r="G1079" s="1">
        <v>35</v>
      </c>
      <c r="H1079" s="1">
        <v>1500</v>
      </c>
      <c r="I1079" s="53">
        <v>53</v>
      </c>
      <c r="J1079" s="1">
        <v>100</v>
      </c>
      <c r="L1079" s="53">
        <v>53</v>
      </c>
      <c r="Q1079" s="53">
        <v>0</v>
      </c>
      <c r="W1079" s="53">
        <v>100</v>
      </c>
      <c r="AW1079" s="142" t="str">
        <f t="shared" si="32"/>
        <v/>
      </c>
      <c r="AX1079" s="142" t="str">
        <f t="shared" si="33"/>
        <v/>
      </c>
    </row>
    <row r="1080" spans="1:50">
      <c r="C1080" s="1" t="s">
        <v>1290</v>
      </c>
      <c r="D1080" s="1" t="s">
        <v>1294</v>
      </c>
      <c r="E1080" s="1">
        <v>1</v>
      </c>
      <c r="F1080" s="1">
        <v>2</v>
      </c>
      <c r="G1080" s="1">
        <v>2</v>
      </c>
      <c r="H1080" s="1">
        <v>1500</v>
      </c>
      <c r="I1080" s="53">
        <v>3</v>
      </c>
      <c r="J1080" s="1">
        <v>100</v>
      </c>
      <c r="L1080" s="53">
        <v>3</v>
      </c>
      <c r="Q1080" s="53">
        <v>0</v>
      </c>
      <c r="W1080" s="53">
        <v>100</v>
      </c>
      <c r="AW1080" s="142" t="str">
        <f t="shared" si="32"/>
        <v/>
      </c>
      <c r="AX1080" s="142" t="str">
        <f t="shared" si="33"/>
        <v/>
      </c>
    </row>
    <row r="1081" spans="1:50">
      <c r="C1081" s="1" t="s">
        <v>1220</v>
      </c>
      <c r="E1081" s="1">
        <v>23</v>
      </c>
      <c r="F1081" s="1">
        <v>265</v>
      </c>
      <c r="G1081" s="1">
        <v>265</v>
      </c>
      <c r="H1081" s="1">
        <v>1000</v>
      </c>
      <c r="I1081" s="53">
        <v>265</v>
      </c>
      <c r="J1081" s="1">
        <v>33.333333333333336</v>
      </c>
      <c r="K1081" s="1">
        <v>66.666666666666657</v>
      </c>
      <c r="L1081" s="53">
        <v>265</v>
      </c>
      <c r="M1081" s="53" t="s">
        <v>1032</v>
      </c>
      <c r="N1081" s="53" t="s">
        <v>1032</v>
      </c>
      <c r="O1081" s="53" t="s">
        <v>1032</v>
      </c>
      <c r="P1081" s="53" t="s">
        <v>1032</v>
      </c>
      <c r="Q1081" s="53">
        <v>100</v>
      </c>
      <c r="R1081" s="53" t="s">
        <v>1032</v>
      </c>
      <c r="S1081" s="53" t="s">
        <v>1032</v>
      </c>
      <c r="T1081" s="53" t="s">
        <v>1032</v>
      </c>
      <c r="U1081" s="53" t="s">
        <v>1032</v>
      </c>
      <c r="V1081" s="53" t="s">
        <v>1032</v>
      </c>
      <c r="W1081" s="53">
        <v>0</v>
      </c>
      <c r="X1081" s="53" t="s">
        <v>1032</v>
      </c>
      <c r="Y1081" s="53" t="s">
        <v>1032</v>
      </c>
      <c r="Z1081" s="53" t="s">
        <v>1032</v>
      </c>
      <c r="AA1081" s="53" t="s">
        <v>1032</v>
      </c>
      <c r="AB1081" s="53" t="s">
        <v>1032</v>
      </c>
      <c r="AC1081" s="54" t="s">
        <v>1032</v>
      </c>
      <c r="AD1081" s="54" t="s">
        <v>1032</v>
      </c>
      <c r="AE1081" s="54" t="s">
        <v>1032</v>
      </c>
      <c r="AF1081" s="54" t="s">
        <v>1032</v>
      </c>
      <c r="AG1081" s="54" t="s">
        <v>1032</v>
      </c>
      <c r="AH1081" s="54" t="s">
        <v>1032</v>
      </c>
      <c r="AI1081" s="54" t="s">
        <v>1032</v>
      </c>
      <c r="AJ1081" s="54" t="s">
        <v>1032</v>
      </c>
      <c r="AK1081" s="1" t="s">
        <v>1032</v>
      </c>
      <c r="AL1081" s="1" t="s">
        <v>1032</v>
      </c>
      <c r="AM1081" s="1" t="s">
        <v>1032</v>
      </c>
      <c r="AN1081" s="1" t="s">
        <v>1032</v>
      </c>
      <c r="AO1081" s="1" t="s">
        <v>1032</v>
      </c>
      <c r="AP1081" s="1" t="s">
        <v>1032</v>
      </c>
      <c r="AQ1081" s="1" t="s">
        <v>1032</v>
      </c>
      <c r="AR1081" s="1" t="s">
        <v>1032</v>
      </c>
      <c r="AS1081" s="1" t="s">
        <v>1032</v>
      </c>
      <c r="AT1081" s="1" t="s">
        <v>1032</v>
      </c>
      <c r="AU1081" s="1" t="s">
        <v>1032</v>
      </c>
      <c r="AV1081" s="1" t="s">
        <v>1032</v>
      </c>
      <c r="AW1081" s="142" t="str">
        <f t="shared" si="32"/>
        <v/>
      </c>
      <c r="AX1081" s="142" t="str">
        <f t="shared" si="33"/>
        <v/>
      </c>
    </row>
    <row r="1082" spans="1:50">
      <c r="C1082" s="1" t="s">
        <v>1221</v>
      </c>
      <c r="D1082" s="1" t="s">
        <v>1222</v>
      </c>
      <c r="E1082" s="1">
        <v>10</v>
      </c>
      <c r="F1082" s="1">
        <v>100</v>
      </c>
      <c r="G1082" s="1">
        <v>100</v>
      </c>
      <c r="H1082" s="1">
        <v>1000</v>
      </c>
      <c r="I1082" s="53">
        <v>100</v>
      </c>
      <c r="J1082" s="1">
        <v>100</v>
      </c>
      <c r="L1082" s="53">
        <v>100</v>
      </c>
      <c r="Q1082" s="53">
        <v>100</v>
      </c>
      <c r="W1082" s="53">
        <v>0</v>
      </c>
      <c r="AW1082" s="142" t="str">
        <f t="shared" si="32"/>
        <v/>
      </c>
      <c r="AX1082" s="142" t="str">
        <f t="shared" si="33"/>
        <v/>
      </c>
    </row>
    <row r="1083" spans="1:50">
      <c r="C1083" s="1" t="s">
        <v>1221</v>
      </c>
      <c r="D1083" s="1" t="s">
        <v>1223</v>
      </c>
      <c r="E1083" s="1">
        <v>0</v>
      </c>
      <c r="F1083" s="1">
        <v>0</v>
      </c>
      <c r="G1083" s="1">
        <v>0</v>
      </c>
      <c r="H1083" s="1">
        <v>0</v>
      </c>
      <c r="I1083" s="53">
        <v>0</v>
      </c>
      <c r="J1083" s="1">
        <v>0</v>
      </c>
      <c r="L1083" s="53">
        <v>0</v>
      </c>
      <c r="Q1083" s="53">
        <v>100</v>
      </c>
      <c r="W1083" s="53">
        <v>0</v>
      </c>
      <c r="AW1083" s="142" t="str">
        <f t="shared" si="32"/>
        <v/>
      </c>
      <c r="AX1083" s="142" t="str">
        <f t="shared" si="33"/>
        <v/>
      </c>
    </row>
    <row r="1084" spans="1:50">
      <c r="C1084" s="1" t="s">
        <v>1221</v>
      </c>
      <c r="D1084" s="1" t="s">
        <v>1224</v>
      </c>
      <c r="E1084" s="1">
        <v>0</v>
      </c>
      <c r="F1084" s="1">
        <v>0</v>
      </c>
      <c r="G1084" s="1">
        <v>0</v>
      </c>
      <c r="H1084" s="1">
        <v>0</v>
      </c>
      <c r="I1084" s="53">
        <v>0</v>
      </c>
      <c r="J1084" s="1">
        <v>0</v>
      </c>
      <c r="L1084" s="53">
        <v>0</v>
      </c>
      <c r="Q1084" s="53">
        <v>100</v>
      </c>
      <c r="W1084" s="53">
        <v>0</v>
      </c>
      <c r="AW1084" s="142" t="str">
        <f t="shared" si="32"/>
        <v/>
      </c>
      <c r="AX1084" s="142" t="str">
        <f t="shared" si="33"/>
        <v/>
      </c>
    </row>
    <row r="1085" spans="1:50">
      <c r="C1085" s="1" t="s">
        <v>1221</v>
      </c>
      <c r="D1085" s="1" t="s">
        <v>1225</v>
      </c>
      <c r="E1085" s="1">
        <v>5</v>
      </c>
      <c r="F1085" s="1">
        <v>60</v>
      </c>
      <c r="G1085" s="1">
        <v>60</v>
      </c>
      <c r="H1085" s="1">
        <v>1000</v>
      </c>
      <c r="I1085" s="53">
        <v>60</v>
      </c>
      <c r="J1085" s="1">
        <v>100</v>
      </c>
      <c r="L1085" s="53">
        <v>60</v>
      </c>
      <c r="Q1085" s="53">
        <v>100</v>
      </c>
      <c r="W1085" s="53">
        <v>0</v>
      </c>
      <c r="AW1085" s="142" t="str">
        <f t="shared" si="32"/>
        <v/>
      </c>
      <c r="AX1085" s="142" t="str">
        <f t="shared" si="33"/>
        <v/>
      </c>
    </row>
    <row r="1086" spans="1:50">
      <c r="C1086" s="1" t="s">
        <v>1221</v>
      </c>
      <c r="D1086" s="1" t="s">
        <v>1221</v>
      </c>
      <c r="E1086" s="1">
        <v>3</v>
      </c>
      <c r="F1086" s="1">
        <v>25</v>
      </c>
      <c r="G1086" s="1">
        <v>25</v>
      </c>
      <c r="H1086" s="1">
        <v>1000</v>
      </c>
      <c r="I1086" s="53">
        <v>25</v>
      </c>
      <c r="J1086" s="1">
        <v>100</v>
      </c>
      <c r="L1086" s="53">
        <v>25</v>
      </c>
      <c r="Q1086" s="53">
        <v>100</v>
      </c>
      <c r="W1086" s="53">
        <v>0</v>
      </c>
      <c r="AW1086" s="142" t="str">
        <f t="shared" si="32"/>
        <v/>
      </c>
      <c r="AX1086" s="142" t="str">
        <f t="shared" si="33"/>
        <v/>
      </c>
    </row>
    <row r="1087" spans="1:50">
      <c r="C1087" s="1" t="s">
        <v>1221</v>
      </c>
      <c r="D1087" s="1" t="s">
        <v>1226</v>
      </c>
      <c r="E1087" s="1">
        <v>0</v>
      </c>
      <c r="F1087" s="1">
        <v>0</v>
      </c>
      <c r="G1087" s="1">
        <v>0</v>
      </c>
      <c r="H1087" s="1">
        <v>0</v>
      </c>
      <c r="I1087" s="53">
        <v>0</v>
      </c>
      <c r="J1087" s="1">
        <v>0</v>
      </c>
      <c r="L1087" s="53">
        <v>0</v>
      </c>
      <c r="Q1087" s="53">
        <v>100</v>
      </c>
      <c r="W1087" s="53">
        <v>0</v>
      </c>
      <c r="AW1087" s="142" t="str">
        <f t="shared" si="32"/>
        <v/>
      </c>
      <c r="AX1087" s="142" t="str">
        <f t="shared" si="33"/>
        <v/>
      </c>
    </row>
    <row r="1088" spans="1:50">
      <c r="C1088" s="1" t="s">
        <v>1221</v>
      </c>
      <c r="D1088" s="1" t="s">
        <v>1227</v>
      </c>
      <c r="E1088" s="1">
        <v>0</v>
      </c>
      <c r="F1088" s="1">
        <v>0</v>
      </c>
      <c r="G1088" s="1">
        <v>0</v>
      </c>
      <c r="H1088" s="1">
        <v>0</v>
      </c>
      <c r="I1088" s="53">
        <v>0</v>
      </c>
      <c r="J1088" s="1">
        <v>0</v>
      </c>
      <c r="L1088" s="53">
        <v>0</v>
      </c>
      <c r="Q1088" s="53">
        <v>100</v>
      </c>
      <c r="W1088" s="53">
        <v>0</v>
      </c>
      <c r="AW1088" s="142" t="str">
        <f t="shared" si="32"/>
        <v/>
      </c>
      <c r="AX1088" s="142" t="str">
        <f t="shared" si="33"/>
        <v/>
      </c>
    </row>
    <row r="1089" spans="1:50">
      <c r="C1089" s="1" t="s">
        <v>1221</v>
      </c>
      <c r="D1089" s="1" t="s">
        <v>1228</v>
      </c>
      <c r="E1089" s="1">
        <v>0</v>
      </c>
      <c r="F1089" s="1">
        <v>0</v>
      </c>
      <c r="G1089" s="1">
        <v>0</v>
      </c>
      <c r="H1089" s="1">
        <v>0</v>
      </c>
      <c r="I1089" s="53">
        <v>0</v>
      </c>
      <c r="J1089" s="1">
        <v>0</v>
      </c>
      <c r="L1089" s="53">
        <v>0</v>
      </c>
      <c r="Q1089" s="53">
        <v>100</v>
      </c>
      <c r="W1089" s="53">
        <v>0</v>
      </c>
      <c r="AW1089" s="142" t="str">
        <f t="shared" si="32"/>
        <v/>
      </c>
      <c r="AX1089" s="142" t="str">
        <f t="shared" si="33"/>
        <v/>
      </c>
    </row>
    <row r="1090" spans="1:50">
      <c r="C1090" s="1" t="s">
        <v>1221</v>
      </c>
      <c r="D1090" s="1" t="s">
        <v>1229</v>
      </c>
      <c r="E1090" s="1">
        <v>0</v>
      </c>
      <c r="F1090" s="1">
        <v>0</v>
      </c>
      <c r="G1090" s="1">
        <v>0</v>
      </c>
      <c r="H1090" s="1">
        <v>0</v>
      </c>
      <c r="I1090" s="53">
        <v>0</v>
      </c>
      <c r="J1090" s="1">
        <v>0</v>
      </c>
      <c r="L1090" s="53">
        <v>0</v>
      </c>
      <c r="Q1090" s="53">
        <v>100</v>
      </c>
      <c r="W1090" s="53">
        <v>0</v>
      </c>
      <c r="AW1090" s="142" t="str">
        <f t="shared" si="32"/>
        <v/>
      </c>
      <c r="AX1090" s="142" t="str">
        <f t="shared" si="33"/>
        <v/>
      </c>
    </row>
    <row r="1091" spans="1:50">
      <c r="C1091" s="1" t="s">
        <v>1221</v>
      </c>
      <c r="D1091" s="1" t="s">
        <v>1230</v>
      </c>
      <c r="E1091" s="1">
        <v>0</v>
      </c>
      <c r="F1091" s="1">
        <v>0</v>
      </c>
      <c r="G1091" s="1">
        <v>0</v>
      </c>
      <c r="H1091" s="1">
        <v>0</v>
      </c>
      <c r="I1091" s="53">
        <v>0</v>
      </c>
      <c r="J1091" s="1">
        <v>0</v>
      </c>
      <c r="L1091" s="53">
        <v>0</v>
      </c>
      <c r="Q1091" s="53">
        <v>100</v>
      </c>
      <c r="W1091" s="53">
        <v>0</v>
      </c>
      <c r="AW1091" s="142" t="str">
        <f t="shared" si="32"/>
        <v/>
      </c>
      <c r="AX1091" s="142" t="str">
        <f t="shared" si="33"/>
        <v/>
      </c>
    </row>
    <row r="1092" spans="1:50">
      <c r="C1092" s="1" t="s">
        <v>1221</v>
      </c>
      <c r="D1092" s="1" t="s">
        <v>1231</v>
      </c>
      <c r="E1092" s="1">
        <v>0</v>
      </c>
      <c r="F1092" s="1">
        <v>0</v>
      </c>
      <c r="G1092" s="1">
        <v>0</v>
      </c>
      <c r="H1092" s="1">
        <v>0</v>
      </c>
      <c r="I1092" s="53">
        <v>0</v>
      </c>
      <c r="J1092" s="1">
        <v>0</v>
      </c>
      <c r="L1092" s="53">
        <v>0</v>
      </c>
      <c r="Q1092" s="53">
        <v>100</v>
      </c>
      <c r="W1092" s="53">
        <v>0</v>
      </c>
      <c r="AW1092" s="142" t="str">
        <f t="shared" si="32"/>
        <v/>
      </c>
      <c r="AX1092" s="142" t="str">
        <f t="shared" si="33"/>
        <v/>
      </c>
    </row>
    <row r="1093" spans="1:50">
      <c r="C1093" s="1" t="s">
        <v>1221</v>
      </c>
      <c r="D1093" s="1" t="s">
        <v>1232</v>
      </c>
      <c r="E1093" s="1">
        <v>5</v>
      </c>
      <c r="F1093" s="1">
        <v>80</v>
      </c>
      <c r="G1093" s="1">
        <v>80</v>
      </c>
      <c r="H1093" s="1">
        <v>1000</v>
      </c>
      <c r="I1093" s="53">
        <v>80</v>
      </c>
      <c r="J1093" s="1">
        <v>100</v>
      </c>
      <c r="L1093" s="53">
        <v>80</v>
      </c>
      <c r="Q1093" s="53">
        <v>100</v>
      </c>
      <c r="W1093" s="53">
        <v>0</v>
      </c>
      <c r="AW1093" s="142" t="str">
        <f t="shared" si="32"/>
        <v/>
      </c>
      <c r="AX1093" s="142" t="str">
        <f t="shared" si="33"/>
        <v/>
      </c>
    </row>
    <row r="1094" spans="1:50">
      <c r="A1094" s="20">
        <v>11106</v>
      </c>
      <c r="B1094" s="1" t="s">
        <v>52</v>
      </c>
      <c r="AW1094" s="142" t="str">
        <f t="shared" si="32"/>
        <v/>
      </c>
      <c r="AX1094" s="142" t="str">
        <f t="shared" si="33"/>
        <v/>
      </c>
    </row>
    <row r="1095" spans="1:50">
      <c r="A1095" s="20">
        <v>11201</v>
      </c>
      <c r="B1095" s="1" t="s">
        <v>53</v>
      </c>
      <c r="C1095" s="1" t="s">
        <v>1031</v>
      </c>
      <c r="E1095" s="1">
        <v>35542</v>
      </c>
      <c r="F1095" s="1">
        <v>703604.55</v>
      </c>
      <c r="G1095" s="1">
        <v>482263.51</v>
      </c>
      <c r="H1095" s="1">
        <v>730</v>
      </c>
      <c r="I1095" s="53">
        <v>513591.2</v>
      </c>
      <c r="J1095" s="1">
        <v>85.568181818181813</v>
      </c>
      <c r="K1095" s="1">
        <v>14.431818181818187</v>
      </c>
      <c r="L1095" s="53">
        <v>560491.03599999996</v>
      </c>
      <c r="M1095" s="53">
        <v>10</v>
      </c>
      <c r="N1095" s="53" t="s">
        <v>1032</v>
      </c>
      <c r="O1095" s="53" t="s">
        <v>1032</v>
      </c>
      <c r="P1095" s="53" t="s">
        <v>1032</v>
      </c>
      <c r="Q1095" s="53" t="s">
        <v>1032</v>
      </c>
      <c r="R1095" s="53">
        <v>4.7619047619047619</v>
      </c>
      <c r="S1095" s="53" t="s">
        <v>1032</v>
      </c>
      <c r="T1095" s="53" t="s">
        <v>1032</v>
      </c>
      <c r="U1095" s="53" t="s">
        <v>1032</v>
      </c>
      <c r="V1095" s="53">
        <v>1.4404761904761905</v>
      </c>
      <c r="W1095" s="53">
        <v>39.756313131313135</v>
      </c>
      <c r="X1095" s="53">
        <v>40.224639249639253</v>
      </c>
      <c r="Y1095" s="53">
        <v>11.38425925925926</v>
      </c>
      <c r="Z1095" s="53">
        <v>1.1428571428571428</v>
      </c>
      <c r="AA1095" s="53">
        <v>0.47619047619047616</v>
      </c>
      <c r="AB1095" s="53" t="s">
        <v>1032</v>
      </c>
      <c r="AC1095" s="54" t="s">
        <v>1032</v>
      </c>
      <c r="AD1095" s="54">
        <v>7.1428571428571432</v>
      </c>
      <c r="AE1095" s="54" t="s">
        <v>1032</v>
      </c>
      <c r="AF1095" s="54" t="s">
        <v>1032</v>
      </c>
      <c r="AG1095" s="54" t="s">
        <v>1032</v>
      </c>
      <c r="AH1095" s="54">
        <v>0.48809523809523808</v>
      </c>
      <c r="AI1095" s="54">
        <v>33.335317460317455</v>
      </c>
      <c r="AJ1095" s="54">
        <v>31.954978354978358</v>
      </c>
      <c r="AK1095" s="1">
        <v>7.5595238095238093</v>
      </c>
      <c r="AL1095" s="1">
        <v>0.38095238095238093</v>
      </c>
      <c r="AM1095" s="1" t="s">
        <v>1032</v>
      </c>
      <c r="AN1095" s="1" t="s">
        <v>1032</v>
      </c>
      <c r="AO1095" s="1" t="s">
        <v>1032</v>
      </c>
      <c r="AP1095" s="1">
        <v>2.3809523809523809</v>
      </c>
      <c r="AQ1095" s="1" t="s">
        <v>1032</v>
      </c>
      <c r="AR1095" s="1" t="s">
        <v>1032</v>
      </c>
      <c r="AS1095" s="1" t="s">
        <v>1032</v>
      </c>
      <c r="AT1095" s="1" t="s">
        <v>1032</v>
      </c>
      <c r="AU1095" s="1">
        <v>27.38095238095238</v>
      </c>
      <c r="AV1095" s="1">
        <v>16.363636363636363</v>
      </c>
      <c r="AW1095" s="142">
        <f t="shared" si="32"/>
        <v>211102</v>
      </c>
      <c r="AX1095" s="142" t="str">
        <f t="shared" si="33"/>
        <v>211102-000</v>
      </c>
    </row>
    <row r="1096" spans="1:50">
      <c r="C1096" s="1" t="s">
        <v>1033</v>
      </c>
      <c r="E1096" s="1">
        <v>3</v>
      </c>
      <c r="F1096" s="1">
        <v>85</v>
      </c>
      <c r="G1096" s="1">
        <v>66</v>
      </c>
      <c r="H1096" s="1">
        <v>471</v>
      </c>
      <c r="I1096" s="53">
        <v>40</v>
      </c>
      <c r="J1096" s="1">
        <v>100</v>
      </c>
      <c r="K1096" s="1">
        <v>0</v>
      </c>
      <c r="L1096" s="53">
        <v>40</v>
      </c>
      <c r="M1096" s="53" t="s">
        <v>1032</v>
      </c>
      <c r="N1096" s="53" t="s">
        <v>1032</v>
      </c>
      <c r="O1096" s="53" t="s">
        <v>1032</v>
      </c>
      <c r="P1096" s="53" t="s">
        <v>1032</v>
      </c>
      <c r="Q1096" s="53" t="s">
        <v>1032</v>
      </c>
      <c r="R1096" s="53">
        <v>0</v>
      </c>
      <c r="S1096" s="53" t="s">
        <v>1032</v>
      </c>
      <c r="T1096" s="53" t="s">
        <v>1032</v>
      </c>
      <c r="U1096" s="53" t="s">
        <v>1032</v>
      </c>
      <c r="V1096" s="53">
        <v>0</v>
      </c>
      <c r="W1096" s="53">
        <v>100</v>
      </c>
      <c r="X1096" s="53">
        <v>0</v>
      </c>
      <c r="Y1096" s="53">
        <v>0</v>
      </c>
      <c r="Z1096" s="53">
        <v>0</v>
      </c>
      <c r="AA1096" s="53">
        <v>0</v>
      </c>
      <c r="AB1096" s="53" t="s">
        <v>1032</v>
      </c>
      <c r="AC1096" s="54" t="s">
        <v>1032</v>
      </c>
      <c r="AD1096" s="54">
        <v>0</v>
      </c>
      <c r="AE1096" s="54" t="s">
        <v>1032</v>
      </c>
      <c r="AF1096" s="54" t="s">
        <v>1032</v>
      </c>
      <c r="AG1096" s="54" t="s">
        <v>1032</v>
      </c>
      <c r="AH1096" s="54">
        <v>0</v>
      </c>
      <c r="AI1096" s="54">
        <v>100</v>
      </c>
      <c r="AJ1096" s="54">
        <v>0</v>
      </c>
      <c r="AK1096" s="1">
        <v>0</v>
      </c>
      <c r="AL1096" s="1">
        <v>0</v>
      </c>
      <c r="AM1096" s="1" t="s">
        <v>1032</v>
      </c>
      <c r="AN1096" s="1" t="s">
        <v>1032</v>
      </c>
      <c r="AO1096" s="1" t="s">
        <v>1032</v>
      </c>
      <c r="AP1096" s="1">
        <v>0</v>
      </c>
      <c r="AQ1096" s="1" t="s">
        <v>1032</v>
      </c>
      <c r="AR1096" s="1" t="s">
        <v>1032</v>
      </c>
      <c r="AS1096" s="1" t="s">
        <v>1032</v>
      </c>
      <c r="AT1096" s="1" t="s">
        <v>1032</v>
      </c>
      <c r="AU1096" s="1">
        <v>100</v>
      </c>
      <c r="AV1096" s="1">
        <v>0</v>
      </c>
      <c r="AW1096" s="142" t="str">
        <f t="shared" ref="AW1096:AW1154" si="34">IF(SUM($E1096:$AV1096)&lt;&gt;0,IFERROR(IFERROR(INDEX(pname,MATCH($B1096,pid_fao,0),1),INDEX(pname,MATCH($B1096,pid_th,0),1)),""),"")</f>
        <v/>
      </c>
      <c r="AX1096" s="142" t="str">
        <f t="shared" ref="AX1096:AX1154" si="35">IF(SUM($E1096:$AV1096)&lt;&gt;0,IFERROR(IFERROR(INDEX(pname,MATCH($B1096,pid_fao,0),5),INDEX(pname,MATCH($B1096,pid_th,0),5)),""),"")</f>
        <v/>
      </c>
    </row>
    <row r="1097" spans="1:50">
      <c r="C1097" s="1" t="s">
        <v>1034</v>
      </c>
      <c r="D1097" s="1" t="s">
        <v>1034</v>
      </c>
      <c r="E1097" s="1">
        <v>0</v>
      </c>
      <c r="I1097" s="53">
        <v>0</v>
      </c>
      <c r="R1097" s="53">
        <v>0</v>
      </c>
      <c r="V1097" s="53">
        <v>0</v>
      </c>
      <c r="X1097" s="53">
        <v>0</v>
      </c>
      <c r="Y1097" s="53">
        <v>0</v>
      </c>
      <c r="Z1097" s="53">
        <v>0</v>
      </c>
      <c r="AA1097" s="53">
        <v>0</v>
      </c>
      <c r="AD1097" s="54">
        <v>0</v>
      </c>
      <c r="AH1097" s="54">
        <v>0</v>
      </c>
      <c r="AJ1097" s="54">
        <v>0</v>
      </c>
      <c r="AK1097" s="1">
        <v>0</v>
      </c>
      <c r="AL1097" s="1">
        <v>0</v>
      </c>
      <c r="AP1097" s="1">
        <v>0</v>
      </c>
      <c r="AV1097" s="1">
        <v>0</v>
      </c>
      <c r="AW1097" s="142" t="str">
        <f t="shared" si="34"/>
        <v/>
      </c>
      <c r="AX1097" s="142" t="str">
        <f t="shared" si="35"/>
        <v/>
      </c>
    </row>
    <row r="1098" spans="1:50">
      <c r="C1098" s="1" t="s">
        <v>1034</v>
      </c>
      <c r="D1098" s="1" t="s">
        <v>1035</v>
      </c>
      <c r="E1098" s="1">
        <v>0</v>
      </c>
      <c r="I1098" s="53">
        <v>0</v>
      </c>
      <c r="R1098" s="53">
        <v>0</v>
      </c>
      <c r="V1098" s="53">
        <v>0</v>
      </c>
      <c r="X1098" s="53">
        <v>0</v>
      </c>
      <c r="Y1098" s="53">
        <v>0</v>
      </c>
      <c r="Z1098" s="53">
        <v>0</v>
      </c>
      <c r="AA1098" s="53">
        <v>0</v>
      </c>
      <c r="AD1098" s="54">
        <v>0</v>
      </c>
      <c r="AH1098" s="54">
        <v>0</v>
      </c>
      <c r="AJ1098" s="54">
        <v>0</v>
      </c>
      <c r="AK1098" s="1">
        <v>0</v>
      </c>
      <c r="AL1098" s="1">
        <v>0</v>
      </c>
      <c r="AP1098" s="1">
        <v>0</v>
      </c>
      <c r="AV1098" s="1">
        <v>0</v>
      </c>
      <c r="AW1098" s="142" t="str">
        <f t="shared" si="34"/>
        <v/>
      </c>
      <c r="AX1098" s="142" t="str">
        <f t="shared" si="35"/>
        <v/>
      </c>
    </row>
    <row r="1099" spans="1:50">
      <c r="C1099" s="1" t="s">
        <v>1034</v>
      </c>
      <c r="D1099" s="1" t="s">
        <v>1036</v>
      </c>
      <c r="E1099" s="1">
        <v>3</v>
      </c>
      <c r="F1099" s="1">
        <v>85</v>
      </c>
      <c r="G1099" s="1">
        <v>66</v>
      </c>
      <c r="H1099" s="1">
        <v>600</v>
      </c>
      <c r="I1099" s="53">
        <v>40</v>
      </c>
      <c r="J1099" s="1">
        <v>100</v>
      </c>
      <c r="L1099" s="53">
        <v>40</v>
      </c>
      <c r="R1099" s="53">
        <v>0</v>
      </c>
      <c r="V1099" s="53">
        <v>0</v>
      </c>
      <c r="W1099" s="53">
        <v>100</v>
      </c>
      <c r="X1099" s="53">
        <v>0</v>
      </c>
      <c r="Y1099" s="53">
        <v>0</v>
      </c>
      <c r="Z1099" s="53">
        <v>0</v>
      </c>
      <c r="AA1099" s="53">
        <v>0</v>
      </c>
      <c r="AD1099" s="54">
        <v>0</v>
      </c>
      <c r="AH1099" s="54">
        <v>0</v>
      </c>
      <c r="AI1099" s="54">
        <v>100</v>
      </c>
      <c r="AJ1099" s="54">
        <v>0</v>
      </c>
      <c r="AK1099" s="1">
        <v>0</v>
      </c>
      <c r="AL1099" s="1">
        <v>0</v>
      </c>
      <c r="AP1099" s="1">
        <v>0</v>
      </c>
      <c r="AU1099" s="1">
        <v>100</v>
      </c>
      <c r="AV1099" s="1">
        <v>0</v>
      </c>
      <c r="AW1099" s="142" t="str">
        <f t="shared" si="34"/>
        <v/>
      </c>
      <c r="AX1099" s="142" t="str">
        <f t="shared" si="35"/>
        <v/>
      </c>
    </row>
    <row r="1100" spans="1:50">
      <c r="C1100" s="1" t="s">
        <v>1034</v>
      </c>
      <c r="D1100" s="1" t="s">
        <v>1037</v>
      </c>
      <c r="E1100" s="1">
        <v>0</v>
      </c>
      <c r="I1100" s="53">
        <v>0</v>
      </c>
      <c r="R1100" s="53">
        <v>0</v>
      </c>
      <c r="V1100" s="53">
        <v>0</v>
      </c>
      <c r="X1100" s="53">
        <v>0</v>
      </c>
      <c r="Y1100" s="53">
        <v>0</v>
      </c>
      <c r="Z1100" s="53">
        <v>0</v>
      </c>
      <c r="AA1100" s="53">
        <v>0</v>
      </c>
      <c r="AD1100" s="54">
        <v>0</v>
      </c>
      <c r="AH1100" s="54">
        <v>0</v>
      </c>
      <c r="AJ1100" s="54">
        <v>0</v>
      </c>
      <c r="AK1100" s="1">
        <v>0</v>
      </c>
      <c r="AL1100" s="1">
        <v>0</v>
      </c>
      <c r="AP1100" s="1">
        <v>0</v>
      </c>
      <c r="AV1100" s="1">
        <v>0</v>
      </c>
      <c r="AW1100" s="142" t="str">
        <f t="shared" si="34"/>
        <v/>
      </c>
      <c r="AX1100" s="142" t="str">
        <f t="shared" si="35"/>
        <v/>
      </c>
    </row>
    <row r="1101" spans="1:50">
      <c r="C1101" s="1" t="s">
        <v>1034</v>
      </c>
      <c r="D1101" s="1" t="s">
        <v>1038</v>
      </c>
      <c r="E1101" s="1">
        <v>0</v>
      </c>
      <c r="I1101" s="53">
        <v>0</v>
      </c>
      <c r="R1101" s="53">
        <v>0</v>
      </c>
      <c r="V1101" s="53">
        <v>0</v>
      </c>
      <c r="X1101" s="53">
        <v>0</v>
      </c>
      <c r="Y1101" s="53">
        <v>0</v>
      </c>
      <c r="Z1101" s="53">
        <v>0</v>
      </c>
      <c r="AA1101" s="53">
        <v>0</v>
      </c>
      <c r="AD1101" s="54">
        <v>0</v>
      </c>
      <c r="AH1101" s="54">
        <v>0</v>
      </c>
      <c r="AJ1101" s="54">
        <v>0</v>
      </c>
      <c r="AK1101" s="1">
        <v>0</v>
      </c>
      <c r="AL1101" s="1">
        <v>0</v>
      </c>
      <c r="AP1101" s="1">
        <v>0</v>
      </c>
      <c r="AV1101" s="1">
        <v>0</v>
      </c>
      <c r="AW1101" s="142" t="str">
        <f t="shared" si="34"/>
        <v/>
      </c>
      <c r="AX1101" s="142" t="str">
        <f t="shared" si="35"/>
        <v/>
      </c>
    </row>
    <row r="1102" spans="1:50">
      <c r="C1102" s="1" t="s">
        <v>1039</v>
      </c>
      <c r="E1102" s="1">
        <v>821</v>
      </c>
      <c r="F1102" s="1">
        <v>11267.570000000002</v>
      </c>
      <c r="G1102" s="1">
        <v>6132.24</v>
      </c>
      <c r="H1102" s="1">
        <v>609</v>
      </c>
      <c r="I1102" s="53">
        <v>6860</v>
      </c>
      <c r="J1102" s="1">
        <v>100</v>
      </c>
      <c r="K1102" s="1">
        <v>0</v>
      </c>
      <c r="L1102" s="53">
        <v>12419.87</v>
      </c>
      <c r="M1102" s="53" t="s">
        <v>1032</v>
      </c>
      <c r="N1102" s="53" t="s">
        <v>1032</v>
      </c>
      <c r="O1102" s="53" t="s">
        <v>1032</v>
      </c>
      <c r="P1102" s="53" t="s">
        <v>1032</v>
      </c>
      <c r="Q1102" s="53" t="s">
        <v>1032</v>
      </c>
      <c r="R1102" s="53">
        <v>0</v>
      </c>
      <c r="S1102" s="53" t="s">
        <v>1032</v>
      </c>
      <c r="T1102" s="53" t="s">
        <v>1032</v>
      </c>
      <c r="U1102" s="53" t="s">
        <v>1032</v>
      </c>
      <c r="V1102" s="53">
        <v>0</v>
      </c>
      <c r="W1102" s="53">
        <v>0</v>
      </c>
      <c r="X1102" s="53">
        <v>100</v>
      </c>
      <c r="Y1102" s="53">
        <v>0</v>
      </c>
      <c r="Z1102" s="53">
        <v>0</v>
      </c>
      <c r="AA1102" s="53">
        <v>0</v>
      </c>
      <c r="AB1102" s="53" t="s">
        <v>1032</v>
      </c>
      <c r="AC1102" s="54" t="s">
        <v>1032</v>
      </c>
      <c r="AD1102" s="54">
        <v>0</v>
      </c>
      <c r="AE1102" s="54" t="s">
        <v>1032</v>
      </c>
      <c r="AF1102" s="54" t="s">
        <v>1032</v>
      </c>
      <c r="AG1102" s="54" t="s">
        <v>1032</v>
      </c>
      <c r="AH1102" s="54">
        <v>0</v>
      </c>
      <c r="AI1102" s="54">
        <v>0</v>
      </c>
      <c r="AJ1102" s="54">
        <v>0</v>
      </c>
      <c r="AK1102" s="1">
        <v>0</v>
      </c>
      <c r="AL1102" s="1">
        <v>0</v>
      </c>
      <c r="AM1102" s="1" t="s">
        <v>1032</v>
      </c>
      <c r="AN1102" s="1" t="s">
        <v>1032</v>
      </c>
      <c r="AO1102" s="1" t="s">
        <v>1032</v>
      </c>
      <c r="AP1102" s="1">
        <v>0</v>
      </c>
      <c r="AQ1102" s="1" t="s">
        <v>1032</v>
      </c>
      <c r="AR1102" s="1" t="s">
        <v>1032</v>
      </c>
      <c r="AS1102" s="1" t="s">
        <v>1032</v>
      </c>
      <c r="AT1102" s="1" t="s">
        <v>1032</v>
      </c>
      <c r="AU1102" s="1">
        <v>0</v>
      </c>
      <c r="AV1102" s="1">
        <v>0</v>
      </c>
      <c r="AW1102" s="142" t="str">
        <f t="shared" si="34"/>
        <v/>
      </c>
      <c r="AX1102" s="142" t="str">
        <f t="shared" si="35"/>
        <v/>
      </c>
    </row>
    <row r="1103" spans="1:50">
      <c r="C1103" s="1" t="s">
        <v>1040</v>
      </c>
      <c r="D1103" s="1" t="s">
        <v>1040</v>
      </c>
      <c r="E1103" s="1">
        <v>27</v>
      </c>
      <c r="F1103" s="1">
        <v>298.5</v>
      </c>
      <c r="G1103" s="1">
        <v>182.75</v>
      </c>
      <c r="H1103" s="1">
        <v>1300</v>
      </c>
      <c r="I1103" s="53">
        <v>238</v>
      </c>
      <c r="J1103" s="1">
        <v>100</v>
      </c>
      <c r="L1103" s="53">
        <v>388.05</v>
      </c>
      <c r="R1103" s="53">
        <v>0</v>
      </c>
      <c r="V1103" s="53">
        <v>0</v>
      </c>
      <c r="W1103" s="53">
        <v>0</v>
      </c>
      <c r="X1103" s="53">
        <v>100</v>
      </c>
      <c r="Y1103" s="53">
        <v>0</v>
      </c>
      <c r="Z1103" s="53">
        <v>0</v>
      </c>
      <c r="AA1103" s="53">
        <v>0</v>
      </c>
      <c r="AD1103" s="54">
        <v>0</v>
      </c>
      <c r="AH1103" s="54">
        <v>0</v>
      </c>
      <c r="AI1103" s="54">
        <v>0</v>
      </c>
      <c r="AJ1103" s="54">
        <v>0</v>
      </c>
      <c r="AK1103" s="1">
        <v>0</v>
      </c>
      <c r="AL1103" s="1">
        <v>0</v>
      </c>
      <c r="AP1103" s="1">
        <v>0</v>
      </c>
      <c r="AU1103" s="1">
        <v>0</v>
      </c>
      <c r="AV1103" s="1">
        <v>0</v>
      </c>
      <c r="AW1103" s="142" t="str">
        <f t="shared" si="34"/>
        <v/>
      </c>
      <c r="AX1103" s="142" t="str">
        <f t="shared" si="35"/>
        <v/>
      </c>
    </row>
    <row r="1104" spans="1:50">
      <c r="C1104" s="1" t="s">
        <v>1040</v>
      </c>
      <c r="D1104" s="1" t="s">
        <v>1041</v>
      </c>
      <c r="E1104" s="1">
        <v>249</v>
      </c>
      <c r="F1104" s="1">
        <v>3367.79</v>
      </c>
      <c r="G1104" s="1">
        <v>1598.04</v>
      </c>
      <c r="H1104" s="1">
        <v>1000</v>
      </c>
      <c r="I1104" s="53">
        <v>1598</v>
      </c>
      <c r="J1104" s="1">
        <v>100</v>
      </c>
      <c r="L1104" s="53">
        <v>3367.79</v>
      </c>
      <c r="R1104" s="53">
        <v>0</v>
      </c>
      <c r="V1104" s="53">
        <v>0</v>
      </c>
      <c r="W1104" s="53">
        <v>0</v>
      </c>
      <c r="X1104" s="53">
        <v>100</v>
      </c>
      <c r="Y1104" s="53">
        <v>0</v>
      </c>
      <c r="Z1104" s="53">
        <v>0</v>
      </c>
      <c r="AA1104" s="53">
        <v>0</v>
      </c>
      <c r="AD1104" s="54">
        <v>0</v>
      </c>
      <c r="AH1104" s="54">
        <v>0</v>
      </c>
      <c r="AI1104" s="54">
        <v>0</v>
      </c>
      <c r="AJ1104" s="54">
        <v>0</v>
      </c>
      <c r="AK1104" s="1">
        <v>0</v>
      </c>
      <c r="AL1104" s="1">
        <v>0</v>
      </c>
      <c r="AP1104" s="1">
        <v>0</v>
      </c>
      <c r="AU1104" s="1">
        <v>0</v>
      </c>
      <c r="AV1104" s="1">
        <v>0</v>
      </c>
      <c r="AW1104" s="142" t="str">
        <f t="shared" si="34"/>
        <v/>
      </c>
      <c r="AX1104" s="142" t="str">
        <f t="shared" si="35"/>
        <v/>
      </c>
    </row>
    <row r="1105" spans="3:50">
      <c r="C1105" s="1" t="s">
        <v>1040</v>
      </c>
      <c r="D1105" s="1" t="s">
        <v>1042</v>
      </c>
      <c r="E1105" s="1">
        <v>168</v>
      </c>
      <c r="F1105" s="1">
        <v>3542.5</v>
      </c>
      <c r="G1105" s="1">
        <v>2242.5</v>
      </c>
      <c r="H1105" s="1">
        <v>1300</v>
      </c>
      <c r="I1105" s="53">
        <v>2915</v>
      </c>
      <c r="J1105" s="1">
        <v>100</v>
      </c>
      <c r="L1105" s="53">
        <v>4605.25</v>
      </c>
      <c r="R1105" s="53">
        <v>0</v>
      </c>
      <c r="V1105" s="53">
        <v>0</v>
      </c>
      <c r="W1105" s="53">
        <v>0</v>
      </c>
      <c r="X1105" s="53">
        <v>100</v>
      </c>
      <c r="Y1105" s="53">
        <v>0</v>
      </c>
      <c r="Z1105" s="53">
        <v>0</v>
      </c>
      <c r="AA1105" s="53">
        <v>0</v>
      </c>
      <c r="AD1105" s="54">
        <v>0</v>
      </c>
      <c r="AH1105" s="54">
        <v>0</v>
      </c>
      <c r="AI1105" s="54">
        <v>0</v>
      </c>
      <c r="AJ1105" s="54">
        <v>0</v>
      </c>
      <c r="AK1105" s="1">
        <v>0</v>
      </c>
      <c r="AL1105" s="1">
        <v>0</v>
      </c>
      <c r="AP1105" s="1">
        <v>0</v>
      </c>
      <c r="AU1105" s="1">
        <v>0</v>
      </c>
      <c r="AV1105" s="1">
        <v>0</v>
      </c>
      <c r="AW1105" s="142" t="str">
        <f t="shared" si="34"/>
        <v/>
      </c>
      <c r="AX1105" s="142" t="str">
        <f t="shared" si="35"/>
        <v/>
      </c>
    </row>
    <row r="1106" spans="3:50">
      <c r="C1106" s="1" t="s">
        <v>1040</v>
      </c>
      <c r="D1106" s="1" t="s">
        <v>1043</v>
      </c>
      <c r="E1106" s="1">
        <v>115</v>
      </c>
      <c r="F1106" s="1">
        <v>1292.5</v>
      </c>
      <c r="G1106" s="1" t="s">
        <v>1355</v>
      </c>
      <c r="H1106" s="1">
        <v>1000</v>
      </c>
      <c r="I1106" s="53" t="s">
        <v>1355</v>
      </c>
      <c r="J1106" s="1">
        <v>100</v>
      </c>
      <c r="L1106" s="53">
        <v>1292.5</v>
      </c>
      <c r="R1106" s="53">
        <v>0</v>
      </c>
      <c r="V1106" s="53">
        <v>0</v>
      </c>
      <c r="W1106" s="53">
        <v>0</v>
      </c>
      <c r="X1106" s="53">
        <v>100</v>
      </c>
      <c r="Y1106" s="53">
        <v>0</v>
      </c>
      <c r="Z1106" s="53">
        <v>0</v>
      </c>
      <c r="AA1106" s="53">
        <v>0</v>
      </c>
      <c r="AD1106" s="54">
        <v>0</v>
      </c>
      <c r="AH1106" s="54">
        <v>0</v>
      </c>
      <c r="AI1106" s="54">
        <v>0</v>
      </c>
      <c r="AJ1106" s="54">
        <v>0</v>
      </c>
      <c r="AK1106" s="1">
        <v>0</v>
      </c>
      <c r="AL1106" s="1">
        <v>0</v>
      </c>
      <c r="AP1106" s="1">
        <v>0</v>
      </c>
      <c r="AU1106" s="1">
        <v>0</v>
      </c>
      <c r="AV1106" s="1">
        <v>0</v>
      </c>
      <c r="AW1106" s="142" t="str">
        <f t="shared" si="34"/>
        <v/>
      </c>
      <c r="AX1106" s="142" t="str">
        <f t="shared" si="35"/>
        <v/>
      </c>
    </row>
    <row r="1107" spans="3:50">
      <c r="C1107" s="1" t="s">
        <v>1040</v>
      </c>
      <c r="D1107" s="1" t="s">
        <v>1044</v>
      </c>
      <c r="E1107" s="1">
        <v>262</v>
      </c>
      <c r="F1107" s="1">
        <v>2766.28</v>
      </c>
      <c r="G1107" s="1">
        <v>2108.9499999999998</v>
      </c>
      <c r="H1107" s="1">
        <v>1000</v>
      </c>
      <c r="I1107" s="53">
        <v>2109</v>
      </c>
      <c r="J1107" s="1">
        <v>100</v>
      </c>
      <c r="L1107" s="53">
        <v>2766.28</v>
      </c>
      <c r="R1107" s="53">
        <v>0</v>
      </c>
      <c r="V1107" s="53">
        <v>0</v>
      </c>
      <c r="W1107" s="53">
        <v>0</v>
      </c>
      <c r="X1107" s="53">
        <v>100</v>
      </c>
      <c r="Y1107" s="53">
        <v>0</v>
      </c>
      <c r="Z1107" s="53">
        <v>0</v>
      </c>
      <c r="AA1107" s="53">
        <v>0</v>
      </c>
      <c r="AD1107" s="54">
        <v>0</v>
      </c>
      <c r="AH1107" s="54">
        <v>0</v>
      </c>
      <c r="AI1107" s="54">
        <v>0</v>
      </c>
      <c r="AJ1107" s="54">
        <v>0</v>
      </c>
      <c r="AK1107" s="1">
        <v>0</v>
      </c>
      <c r="AL1107" s="1">
        <v>0</v>
      </c>
      <c r="AP1107" s="1">
        <v>0</v>
      </c>
      <c r="AU1107" s="1">
        <v>0</v>
      </c>
      <c r="AV1107" s="1">
        <v>0</v>
      </c>
      <c r="AW1107" s="142" t="str">
        <f t="shared" si="34"/>
        <v/>
      </c>
      <c r="AX1107" s="142" t="str">
        <f t="shared" si="35"/>
        <v/>
      </c>
    </row>
    <row r="1108" spans="3:50">
      <c r="C1108" s="1" t="s">
        <v>1045</v>
      </c>
      <c r="E1108" s="1">
        <v>1384</v>
      </c>
      <c r="F1108" s="1">
        <v>16312</v>
      </c>
      <c r="G1108" s="1">
        <v>4582</v>
      </c>
      <c r="H1108" s="1">
        <v>112</v>
      </c>
      <c r="I1108" s="53">
        <v>1833</v>
      </c>
      <c r="J1108" s="1">
        <v>100</v>
      </c>
      <c r="K1108" s="1">
        <v>0</v>
      </c>
      <c r="L1108" s="53">
        <v>11418.400000000001</v>
      </c>
      <c r="M1108" s="53" t="s">
        <v>1032</v>
      </c>
      <c r="N1108" s="53" t="s">
        <v>1032</v>
      </c>
      <c r="O1108" s="53" t="s">
        <v>1032</v>
      </c>
      <c r="P1108" s="53" t="s">
        <v>1032</v>
      </c>
      <c r="Q1108" s="53" t="s">
        <v>1032</v>
      </c>
      <c r="R1108" s="53">
        <v>0</v>
      </c>
      <c r="S1108" s="53" t="s">
        <v>1032</v>
      </c>
      <c r="T1108" s="53" t="s">
        <v>1032</v>
      </c>
      <c r="U1108" s="53" t="s">
        <v>1032</v>
      </c>
      <c r="V1108" s="53">
        <v>0</v>
      </c>
      <c r="W1108" s="53">
        <v>50</v>
      </c>
      <c r="X1108" s="53">
        <v>50</v>
      </c>
      <c r="Y1108" s="53">
        <v>0</v>
      </c>
      <c r="Z1108" s="53">
        <v>0</v>
      </c>
      <c r="AA1108" s="53">
        <v>0</v>
      </c>
      <c r="AB1108" s="53" t="s">
        <v>1032</v>
      </c>
      <c r="AC1108" s="54" t="s">
        <v>1032</v>
      </c>
      <c r="AD1108" s="54">
        <v>0</v>
      </c>
      <c r="AE1108" s="54" t="s">
        <v>1032</v>
      </c>
      <c r="AF1108" s="54" t="s">
        <v>1032</v>
      </c>
      <c r="AG1108" s="54" t="s">
        <v>1032</v>
      </c>
      <c r="AH1108" s="54">
        <v>0</v>
      </c>
      <c r="AI1108" s="54">
        <v>50</v>
      </c>
      <c r="AJ1108" s="54">
        <v>50</v>
      </c>
      <c r="AK1108" s="1">
        <v>0</v>
      </c>
      <c r="AL1108" s="1">
        <v>0</v>
      </c>
      <c r="AM1108" s="1" t="s">
        <v>1032</v>
      </c>
      <c r="AN1108" s="1" t="s">
        <v>1032</v>
      </c>
      <c r="AO1108" s="1" t="s">
        <v>1032</v>
      </c>
      <c r="AP1108" s="1">
        <v>0</v>
      </c>
      <c r="AQ1108" s="1" t="s">
        <v>1032</v>
      </c>
      <c r="AR1108" s="1" t="s">
        <v>1032</v>
      </c>
      <c r="AS1108" s="1" t="s">
        <v>1032</v>
      </c>
      <c r="AT1108" s="1" t="s">
        <v>1032</v>
      </c>
      <c r="AU1108" s="1">
        <v>0</v>
      </c>
      <c r="AV1108" s="1">
        <v>0</v>
      </c>
      <c r="AW1108" s="142" t="str">
        <f t="shared" si="34"/>
        <v/>
      </c>
      <c r="AX1108" s="142" t="str">
        <f t="shared" si="35"/>
        <v/>
      </c>
    </row>
    <row r="1109" spans="3:50">
      <c r="C1109" s="1" t="s">
        <v>1046</v>
      </c>
      <c r="D1109" s="1" t="s">
        <v>1046</v>
      </c>
      <c r="E1109" s="1">
        <v>303</v>
      </c>
      <c r="F1109" s="1">
        <v>2812</v>
      </c>
      <c r="G1109" s="1">
        <v>782</v>
      </c>
      <c r="H1109" s="1">
        <v>400</v>
      </c>
      <c r="I1109" s="53">
        <v>313</v>
      </c>
      <c r="J1109" s="1">
        <v>100</v>
      </c>
      <c r="L1109" s="53">
        <v>1968.4</v>
      </c>
      <c r="R1109" s="53">
        <v>0</v>
      </c>
      <c r="V1109" s="53">
        <v>0</v>
      </c>
      <c r="W1109" s="53">
        <v>50</v>
      </c>
      <c r="X1109" s="53">
        <v>50</v>
      </c>
      <c r="Y1109" s="53">
        <v>0</v>
      </c>
      <c r="Z1109" s="53">
        <v>0</v>
      </c>
      <c r="AA1109" s="53">
        <v>0</v>
      </c>
      <c r="AD1109" s="54">
        <v>0</v>
      </c>
      <c r="AH1109" s="54">
        <v>0</v>
      </c>
      <c r="AI1109" s="54">
        <v>50</v>
      </c>
      <c r="AJ1109" s="54">
        <v>50</v>
      </c>
      <c r="AK1109" s="1">
        <v>0</v>
      </c>
      <c r="AL1109" s="1">
        <v>0</v>
      </c>
      <c r="AP1109" s="1">
        <v>0</v>
      </c>
      <c r="AU1109" s="1">
        <v>0</v>
      </c>
      <c r="AV1109" s="1">
        <v>0</v>
      </c>
      <c r="AW1109" s="142" t="str">
        <f t="shared" si="34"/>
        <v/>
      </c>
      <c r="AX1109" s="142" t="str">
        <f t="shared" si="35"/>
        <v/>
      </c>
    </row>
    <row r="1110" spans="3:50">
      <c r="C1110" s="1" t="s">
        <v>1046</v>
      </c>
      <c r="D1110" s="1" t="s">
        <v>1047</v>
      </c>
      <c r="E1110" s="1">
        <v>327</v>
      </c>
      <c r="F1110" s="1">
        <v>4618</v>
      </c>
      <c r="G1110" s="1">
        <v>1411</v>
      </c>
      <c r="H1110" s="1">
        <v>400</v>
      </c>
      <c r="I1110" s="53">
        <v>564</v>
      </c>
      <c r="J1110" s="1">
        <v>100</v>
      </c>
      <c r="L1110" s="53">
        <v>3232.6</v>
      </c>
      <c r="R1110" s="53">
        <v>0</v>
      </c>
      <c r="V1110" s="53">
        <v>0</v>
      </c>
      <c r="W1110" s="53">
        <v>50</v>
      </c>
      <c r="X1110" s="53">
        <v>50</v>
      </c>
      <c r="Y1110" s="53">
        <v>0</v>
      </c>
      <c r="Z1110" s="53">
        <v>0</v>
      </c>
      <c r="AA1110" s="53">
        <v>0</v>
      </c>
      <c r="AD1110" s="54">
        <v>0</v>
      </c>
      <c r="AH1110" s="54">
        <v>0</v>
      </c>
      <c r="AI1110" s="54">
        <v>50</v>
      </c>
      <c r="AJ1110" s="54">
        <v>50</v>
      </c>
      <c r="AK1110" s="1">
        <v>0</v>
      </c>
      <c r="AL1110" s="1">
        <v>0</v>
      </c>
      <c r="AP1110" s="1">
        <v>0</v>
      </c>
      <c r="AU1110" s="1">
        <v>0</v>
      </c>
      <c r="AV1110" s="1">
        <v>0</v>
      </c>
      <c r="AW1110" s="142" t="str">
        <f t="shared" si="34"/>
        <v/>
      </c>
      <c r="AX1110" s="142" t="str">
        <f t="shared" si="35"/>
        <v/>
      </c>
    </row>
    <row r="1111" spans="3:50">
      <c r="C1111" s="1" t="s">
        <v>1046</v>
      </c>
      <c r="D1111" s="1" t="s">
        <v>1048</v>
      </c>
      <c r="E1111" s="1">
        <v>134</v>
      </c>
      <c r="F1111" s="1">
        <v>2053</v>
      </c>
      <c r="G1111" s="1">
        <v>902</v>
      </c>
      <c r="H1111" s="1">
        <v>400</v>
      </c>
      <c r="I1111" s="53">
        <v>361</v>
      </c>
      <c r="J1111" s="1">
        <v>100</v>
      </c>
      <c r="L1111" s="53">
        <v>1437.1</v>
      </c>
      <c r="R1111" s="53">
        <v>0</v>
      </c>
      <c r="V1111" s="53">
        <v>0</v>
      </c>
      <c r="W1111" s="53">
        <v>50</v>
      </c>
      <c r="X1111" s="53">
        <v>50</v>
      </c>
      <c r="Y1111" s="53">
        <v>0</v>
      </c>
      <c r="Z1111" s="53">
        <v>0</v>
      </c>
      <c r="AA1111" s="53">
        <v>0</v>
      </c>
      <c r="AD1111" s="54">
        <v>0</v>
      </c>
      <c r="AH1111" s="54">
        <v>0</v>
      </c>
      <c r="AI1111" s="54">
        <v>50</v>
      </c>
      <c r="AJ1111" s="54">
        <v>50</v>
      </c>
      <c r="AK1111" s="1">
        <v>0</v>
      </c>
      <c r="AL1111" s="1">
        <v>0</v>
      </c>
      <c r="AP1111" s="1">
        <v>0</v>
      </c>
      <c r="AU1111" s="1">
        <v>0</v>
      </c>
      <c r="AV1111" s="1">
        <v>0</v>
      </c>
      <c r="AW1111" s="142" t="str">
        <f t="shared" si="34"/>
        <v/>
      </c>
      <c r="AX1111" s="142" t="str">
        <f t="shared" si="35"/>
        <v/>
      </c>
    </row>
    <row r="1112" spans="3:50">
      <c r="C1112" s="1" t="s">
        <v>1046</v>
      </c>
      <c r="D1112" s="1" t="s">
        <v>1049</v>
      </c>
      <c r="E1112" s="1">
        <v>221</v>
      </c>
      <c r="F1112" s="1">
        <v>2288</v>
      </c>
      <c r="G1112" s="1">
        <v>645</v>
      </c>
      <c r="H1112" s="1">
        <v>400</v>
      </c>
      <c r="I1112" s="53">
        <v>258</v>
      </c>
      <c r="J1112" s="1">
        <v>100</v>
      </c>
      <c r="L1112" s="53">
        <v>1601.6</v>
      </c>
      <c r="R1112" s="53">
        <v>0</v>
      </c>
      <c r="V1112" s="53">
        <v>0</v>
      </c>
      <c r="W1112" s="53">
        <v>50</v>
      </c>
      <c r="X1112" s="53">
        <v>50</v>
      </c>
      <c r="Y1112" s="53">
        <v>0</v>
      </c>
      <c r="Z1112" s="53">
        <v>0</v>
      </c>
      <c r="AA1112" s="53">
        <v>0</v>
      </c>
      <c r="AD1112" s="54">
        <v>0</v>
      </c>
      <c r="AH1112" s="54">
        <v>0</v>
      </c>
      <c r="AI1112" s="54">
        <v>50</v>
      </c>
      <c r="AJ1112" s="54">
        <v>50</v>
      </c>
      <c r="AK1112" s="1">
        <v>0</v>
      </c>
      <c r="AL1112" s="1">
        <v>0</v>
      </c>
      <c r="AP1112" s="1">
        <v>0</v>
      </c>
      <c r="AU1112" s="1">
        <v>0</v>
      </c>
      <c r="AV1112" s="1">
        <v>0</v>
      </c>
      <c r="AW1112" s="142" t="str">
        <f t="shared" si="34"/>
        <v/>
      </c>
      <c r="AX1112" s="142" t="str">
        <f t="shared" si="35"/>
        <v/>
      </c>
    </row>
    <row r="1113" spans="3:50">
      <c r="C1113" s="1" t="s">
        <v>1046</v>
      </c>
      <c r="D1113" s="1" t="s">
        <v>1050</v>
      </c>
      <c r="E1113" s="1">
        <v>72</v>
      </c>
      <c r="F1113" s="1">
        <v>666</v>
      </c>
      <c r="G1113" s="1">
        <v>157</v>
      </c>
      <c r="H1113" s="1">
        <v>400</v>
      </c>
      <c r="I1113" s="53">
        <v>63</v>
      </c>
      <c r="J1113" s="1">
        <v>100</v>
      </c>
      <c r="L1113" s="53">
        <v>466.2</v>
      </c>
      <c r="R1113" s="53">
        <v>0</v>
      </c>
      <c r="V1113" s="53">
        <v>0</v>
      </c>
      <c r="W1113" s="53">
        <v>50</v>
      </c>
      <c r="X1113" s="53">
        <v>50</v>
      </c>
      <c r="Y1113" s="53">
        <v>0</v>
      </c>
      <c r="Z1113" s="53">
        <v>0</v>
      </c>
      <c r="AA1113" s="53">
        <v>0</v>
      </c>
      <c r="AD1113" s="54">
        <v>0</v>
      </c>
      <c r="AH1113" s="54">
        <v>0</v>
      </c>
      <c r="AI1113" s="54">
        <v>50</v>
      </c>
      <c r="AJ1113" s="54">
        <v>50</v>
      </c>
      <c r="AK1113" s="1">
        <v>0</v>
      </c>
      <c r="AL1113" s="1">
        <v>0</v>
      </c>
      <c r="AP1113" s="1">
        <v>0</v>
      </c>
      <c r="AU1113" s="1">
        <v>0</v>
      </c>
      <c r="AV1113" s="1">
        <v>0</v>
      </c>
      <c r="AW1113" s="142" t="str">
        <f t="shared" si="34"/>
        <v/>
      </c>
      <c r="AX1113" s="142" t="str">
        <f t="shared" si="35"/>
        <v/>
      </c>
    </row>
    <row r="1114" spans="3:50">
      <c r="C1114" s="1" t="s">
        <v>1046</v>
      </c>
      <c r="D1114" s="1" t="s">
        <v>1051</v>
      </c>
      <c r="E1114" s="1">
        <v>173</v>
      </c>
      <c r="F1114" s="1">
        <v>2303</v>
      </c>
      <c r="G1114" s="1">
        <v>360</v>
      </c>
      <c r="H1114" s="1">
        <v>400</v>
      </c>
      <c r="I1114" s="53">
        <v>144</v>
      </c>
      <c r="J1114" s="1">
        <v>100</v>
      </c>
      <c r="L1114" s="53">
        <v>1612.1</v>
      </c>
      <c r="R1114" s="53">
        <v>0</v>
      </c>
      <c r="V1114" s="53">
        <v>0</v>
      </c>
      <c r="W1114" s="53">
        <v>50</v>
      </c>
      <c r="X1114" s="53">
        <v>50</v>
      </c>
      <c r="Y1114" s="53">
        <v>0</v>
      </c>
      <c r="Z1114" s="53">
        <v>0</v>
      </c>
      <c r="AA1114" s="53">
        <v>0</v>
      </c>
      <c r="AD1114" s="54">
        <v>0</v>
      </c>
      <c r="AH1114" s="54">
        <v>0</v>
      </c>
      <c r="AI1114" s="54">
        <v>50</v>
      </c>
      <c r="AJ1114" s="54">
        <v>50</v>
      </c>
      <c r="AK1114" s="1">
        <v>0</v>
      </c>
      <c r="AL1114" s="1">
        <v>0</v>
      </c>
      <c r="AP1114" s="1">
        <v>0</v>
      </c>
      <c r="AU1114" s="1">
        <v>0</v>
      </c>
      <c r="AV1114" s="1">
        <v>0</v>
      </c>
      <c r="AW1114" s="142" t="str">
        <f t="shared" si="34"/>
        <v/>
      </c>
      <c r="AX1114" s="142" t="str">
        <f t="shared" si="35"/>
        <v/>
      </c>
    </row>
    <row r="1115" spans="3:50">
      <c r="C1115" s="1" t="s">
        <v>1046</v>
      </c>
      <c r="D1115" s="1" t="s">
        <v>1052</v>
      </c>
      <c r="E1115" s="1">
        <v>154</v>
      </c>
      <c r="F1115" s="1">
        <v>1572</v>
      </c>
      <c r="G1115" s="1">
        <v>325</v>
      </c>
      <c r="H1115" s="1">
        <v>400</v>
      </c>
      <c r="I1115" s="53">
        <v>130</v>
      </c>
      <c r="J1115" s="1">
        <v>100</v>
      </c>
      <c r="L1115" s="53">
        <v>1100.4000000000001</v>
      </c>
      <c r="R1115" s="53">
        <v>0</v>
      </c>
      <c r="V1115" s="53">
        <v>0</v>
      </c>
      <c r="W1115" s="53">
        <v>50</v>
      </c>
      <c r="X1115" s="53">
        <v>50</v>
      </c>
      <c r="Y1115" s="53">
        <v>0</v>
      </c>
      <c r="Z1115" s="53">
        <v>0</v>
      </c>
      <c r="AA1115" s="53">
        <v>0</v>
      </c>
      <c r="AD1115" s="54">
        <v>0</v>
      </c>
      <c r="AH1115" s="54">
        <v>0</v>
      </c>
      <c r="AI1115" s="54">
        <v>50</v>
      </c>
      <c r="AJ1115" s="54">
        <v>50</v>
      </c>
      <c r="AK1115" s="1">
        <v>0</v>
      </c>
      <c r="AL1115" s="1">
        <v>0</v>
      </c>
      <c r="AP1115" s="1">
        <v>0</v>
      </c>
      <c r="AU1115" s="1">
        <v>0</v>
      </c>
      <c r="AV1115" s="1">
        <v>0</v>
      </c>
      <c r="AW1115" s="142" t="str">
        <f t="shared" si="34"/>
        <v/>
      </c>
      <c r="AX1115" s="142" t="str">
        <f t="shared" si="35"/>
        <v/>
      </c>
    </row>
    <row r="1116" spans="3:50">
      <c r="C1116" s="1" t="s">
        <v>1053</v>
      </c>
      <c r="E1116" s="1">
        <v>66</v>
      </c>
      <c r="F1116" s="1">
        <v>830.75</v>
      </c>
      <c r="G1116" s="1">
        <v>314.75</v>
      </c>
      <c r="H1116" s="1">
        <v>266</v>
      </c>
      <c r="I1116" s="53">
        <v>221</v>
      </c>
      <c r="J1116" s="1">
        <v>60</v>
      </c>
      <c r="K1116" s="1">
        <v>40</v>
      </c>
      <c r="L1116" s="53">
        <v>221</v>
      </c>
      <c r="M1116" s="53" t="s">
        <v>1032</v>
      </c>
      <c r="N1116" s="53" t="s">
        <v>1032</v>
      </c>
      <c r="O1116" s="53" t="s">
        <v>1032</v>
      </c>
      <c r="P1116" s="53" t="s">
        <v>1032</v>
      </c>
      <c r="Q1116" s="53" t="s">
        <v>1032</v>
      </c>
      <c r="R1116" s="53">
        <v>0</v>
      </c>
      <c r="S1116" s="53" t="s">
        <v>1032</v>
      </c>
      <c r="T1116" s="53" t="s">
        <v>1032</v>
      </c>
      <c r="U1116" s="53" t="s">
        <v>1032</v>
      </c>
      <c r="V1116" s="53">
        <v>0</v>
      </c>
      <c r="W1116" s="53">
        <v>100</v>
      </c>
      <c r="X1116" s="53">
        <v>0</v>
      </c>
      <c r="Y1116" s="53">
        <v>0</v>
      </c>
      <c r="Z1116" s="53">
        <v>0</v>
      </c>
      <c r="AA1116" s="53">
        <v>0</v>
      </c>
      <c r="AB1116" s="53" t="s">
        <v>1032</v>
      </c>
      <c r="AC1116" s="54" t="s">
        <v>1032</v>
      </c>
      <c r="AD1116" s="54">
        <v>0</v>
      </c>
      <c r="AE1116" s="54" t="s">
        <v>1032</v>
      </c>
      <c r="AF1116" s="54" t="s">
        <v>1032</v>
      </c>
      <c r="AG1116" s="54" t="s">
        <v>1032</v>
      </c>
      <c r="AH1116" s="54">
        <v>0</v>
      </c>
      <c r="AI1116" s="54">
        <v>0</v>
      </c>
      <c r="AJ1116" s="54">
        <v>0</v>
      </c>
      <c r="AK1116" s="1">
        <v>0</v>
      </c>
      <c r="AL1116" s="1">
        <v>0</v>
      </c>
      <c r="AM1116" s="1" t="s">
        <v>1032</v>
      </c>
      <c r="AN1116" s="1" t="s">
        <v>1032</v>
      </c>
      <c r="AO1116" s="1" t="s">
        <v>1032</v>
      </c>
      <c r="AP1116" s="1">
        <v>0</v>
      </c>
      <c r="AQ1116" s="1" t="s">
        <v>1032</v>
      </c>
      <c r="AR1116" s="1" t="s">
        <v>1032</v>
      </c>
      <c r="AS1116" s="1" t="s">
        <v>1032</v>
      </c>
      <c r="AT1116" s="1" t="s">
        <v>1032</v>
      </c>
      <c r="AU1116" s="1">
        <v>0</v>
      </c>
      <c r="AV1116" s="1">
        <v>0</v>
      </c>
      <c r="AW1116" s="142" t="str">
        <f t="shared" si="34"/>
        <v/>
      </c>
      <c r="AX1116" s="142" t="str">
        <f t="shared" si="35"/>
        <v/>
      </c>
    </row>
    <row r="1117" spans="3:50">
      <c r="C1117" s="1" t="s">
        <v>1054</v>
      </c>
      <c r="D1117" s="1" t="s">
        <v>1055</v>
      </c>
      <c r="E1117" s="1">
        <v>0</v>
      </c>
      <c r="F1117" s="1">
        <v>0</v>
      </c>
      <c r="G1117" s="1">
        <v>0</v>
      </c>
      <c r="H1117" s="1">
        <v>700</v>
      </c>
      <c r="I1117" s="53">
        <v>0</v>
      </c>
      <c r="J1117" s="1">
        <v>0</v>
      </c>
      <c r="L1117" s="53">
        <v>0</v>
      </c>
      <c r="R1117" s="53">
        <v>0</v>
      </c>
      <c r="V1117" s="53">
        <v>0</v>
      </c>
      <c r="W1117" s="53">
        <v>100</v>
      </c>
      <c r="X1117" s="53">
        <v>0</v>
      </c>
      <c r="Y1117" s="53">
        <v>0</v>
      </c>
      <c r="Z1117" s="53">
        <v>0</v>
      </c>
      <c r="AA1117" s="53">
        <v>0</v>
      </c>
      <c r="AD1117" s="54">
        <v>0</v>
      </c>
      <c r="AH1117" s="54">
        <v>0</v>
      </c>
      <c r="AI1117" s="54">
        <v>0</v>
      </c>
      <c r="AJ1117" s="54">
        <v>0</v>
      </c>
      <c r="AK1117" s="1">
        <v>0</v>
      </c>
      <c r="AL1117" s="1">
        <v>0</v>
      </c>
      <c r="AP1117" s="1">
        <v>0</v>
      </c>
      <c r="AU1117" s="1">
        <v>0</v>
      </c>
      <c r="AV1117" s="1">
        <v>0</v>
      </c>
      <c r="AW1117" s="142" t="str">
        <f t="shared" si="34"/>
        <v/>
      </c>
      <c r="AX1117" s="142" t="str">
        <f t="shared" si="35"/>
        <v/>
      </c>
    </row>
    <row r="1118" spans="3:50">
      <c r="C1118" s="1" t="s">
        <v>1054</v>
      </c>
      <c r="D1118" s="1" t="s">
        <v>1056</v>
      </c>
      <c r="E1118" s="1">
        <v>0</v>
      </c>
      <c r="F1118" s="1">
        <v>0</v>
      </c>
      <c r="G1118" s="1">
        <v>0</v>
      </c>
      <c r="H1118" s="1">
        <v>700</v>
      </c>
      <c r="I1118" s="53">
        <v>0</v>
      </c>
      <c r="J1118" s="1">
        <v>0</v>
      </c>
      <c r="L1118" s="53">
        <v>0</v>
      </c>
      <c r="R1118" s="53">
        <v>0</v>
      </c>
      <c r="V1118" s="53">
        <v>0</v>
      </c>
      <c r="W1118" s="53">
        <v>100</v>
      </c>
      <c r="X1118" s="53">
        <v>0</v>
      </c>
      <c r="Y1118" s="53">
        <v>0</v>
      </c>
      <c r="Z1118" s="53">
        <v>0</v>
      </c>
      <c r="AA1118" s="53">
        <v>0</v>
      </c>
      <c r="AD1118" s="54">
        <v>0</v>
      </c>
      <c r="AH1118" s="54">
        <v>0</v>
      </c>
      <c r="AI1118" s="54">
        <v>0</v>
      </c>
      <c r="AJ1118" s="54">
        <v>0</v>
      </c>
      <c r="AK1118" s="1">
        <v>0</v>
      </c>
      <c r="AL1118" s="1">
        <v>0</v>
      </c>
      <c r="AP1118" s="1">
        <v>0</v>
      </c>
      <c r="AU1118" s="1">
        <v>0</v>
      </c>
      <c r="AV1118" s="1">
        <v>0</v>
      </c>
      <c r="AW1118" s="142" t="str">
        <f t="shared" si="34"/>
        <v/>
      </c>
      <c r="AX1118" s="142" t="str">
        <f t="shared" si="35"/>
        <v/>
      </c>
    </row>
    <row r="1119" spans="3:50">
      <c r="C1119" s="1" t="s">
        <v>1054</v>
      </c>
      <c r="D1119" s="1" t="s">
        <v>1057</v>
      </c>
      <c r="E1119" s="1">
        <v>15</v>
      </c>
      <c r="F1119" s="1">
        <v>120.5</v>
      </c>
      <c r="G1119" s="1">
        <v>36.25</v>
      </c>
      <c r="H1119" s="1">
        <v>700</v>
      </c>
      <c r="I1119" s="53">
        <v>25</v>
      </c>
      <c r="J1119" s="1">
        <v>100</v>
      </c>
      <c r="L1119" s="53">
        <v>25</v>
      </c>
      <c r="R1119" s="53">
        <v>0</v>
      </c>
      <c r="V1119" s="53">
        <v>0</v>
      </c>
      <c r="W1119" s="53">
        <v>100</v>
      </c>
      <c r="X1119" s="53">
        <v>0</v>
      </c>
      <c r="Y1119" s="53">
        <v>0</v>
      </c>
      <c r="Z1119" s="53">
        <v>0</v>
      </c>
      <c r="AA1119" s="53">
        <v>0</v>
      </c>
      <c r="AD1119" s="54">
        <v>0</v>
      </c>
      <c r="AH1119" s="54">
        <v>0</v>
      </c>
      <c r="AI1119" s="54">
        <v>0</v>
      </c>
      <c r="AJ1119" s="54">
        <v>0</v>
      </c>
      <c r="AK1119" s="1">
        <v>0</v>
      </c>
      <c r="AL1119" s="1">
        <v>0</v>
      </c>
      <c r="AP1119" s="1">
        <v>0</v>
      </c>
      <c r="AU1119" s="1">
        <v>0</v>
      </c>
      <c r="AV1119" s="1">
        <v>0</v>
      </c>
      <c r="AW1119" s="142" t="str">
        <f t="shared" si="34"/>
        <v/>
      </c>
      <c r="AX1119" s="142" t="str">
        <f t="shared" si="35"/>
        <v/>
      </c>
    </row>
    <row r="1120" spans="3:50">
      <c r="C1120" s="1" t="s">
        <v>1054</v>
      </c>
      <c r="D1120" s="1" t="s">
        <v>1058</v>
      </c>
      <c r="E1120" s="1">
        <v>0</v>
      </c>
      <c r="F1120" s="1">
        <v>0</v>
      </c>
      <c r="G1120" s="1">
        <v>0</v>
      </c>
      <c r="H1120" s="1">
        <v>700</v>
      </c>
      <c r="I1120" s="53">
        <v>0</v>
      </c>
      <c r="J1120" s="1">
        <v>0</v>
      </c>
      <c r="L1120" s="53">
        <v>0</v>
      </c>
      <c r="R1120" s="53">
        <v>0</v>
      </c>
      <c r="V1120" s="53">
        <v>0</v>
      </c>
      <c r="W1120" s="53">
        <v>100</v>
      </c>
      <c r="X1120" s="53">
        <v>0</v>
      </c>
      <c r="Y1120" s="53">
        <v>0</v>
      </c>
      <c r="Z1120" s="53">
        <v>0</v>
      </c>
      <c r="AA1120" s="53">
        <v>0</v>
      </c>
      <c r="AD1120" s="54">
        <v>0</v>
      </c>
      <c r="AH1120" s="54">
        <v>0</v>
      </c>
      <c r="AI1120" s="54">
        <v>0</v>
      </c>
      <c r="AJ1120" s="54">
        <v>0</v>
      </c>
      <c r="AK1120" s="1">
        <v>0</v>
      </c>
      <c r="AL1120" s="1">
        <v>0</v>
      </c>
      <c r="AP1120" s="1">
        <v>0</v>
      </c>
      <c r="AU1120" s="1">
        <v>0</v>
      </c>
      <c r="AV1120" s="1">
        <v>0</v>
      </c>
      <c r="AW1120" s="142" t="str">
        <f t="shared" si="34"/>
        <v/>
      </c>
      <c r="AX1120" s="142" t="str">
        <f t="shared" si="35"/>
        <v/>
      </c>
    </row>
    <row r="1121" spans="3:50">
      <c r="C1121" s="1" t="s">
        <v>1054</v>
      </c>
      <c r="D1121" s="1" t="s">
        <v>1059</v>
      </c>
      <c r="E1121" s="1">
        <v>0</v>
      </c>
      <c r="F1121" s="1">
        <v>0</v>
      </c>
      <c r="G1121" s="1">
        <v>0</v>
      </c>
      <c r="H1121" s="1">
        <v>700</v>
      </c>
      <c r="I1121" s="53">
        <v>0</v>
      </c>
      <c r="J1121" s="1">
        <v>0</v>
      </c>
      <c r="L1121" s="53">
        <v>0</v>
      </c>
      <c r="R1121" s="53">
        <v>0</v>
      </c>
      <c r="V1121" s="53">
        <v>0</v>
      </c>
      <c r="W1121" s="53">
        <v>100</v>
      </c>
      <c r="X1121" s="53">
        <v>0</v>
      </c>
      <c r="Y1121" s="53">
        <v>0</v>
      </c>
      <c r="Z1121" s="53">
        <v>0</v>
      </c>
      <c r="AA1121" s="53">
        <v>0</v>
      </c>
      <c r="AD1121" s="54">
        <v>0</v>
      </c>
      <c r="AH1121" s="54">
        <v>0</v>
      </c>
      <c r="AI1121" s="54">
        <v>0</v>
      </c>
      <c r="AJ1121" s="54">
        <v>0</v>
      </c>
      <c r="AK1121" s="1">
        <v>0</v>
      </c>
      <c r="AL1121" s="1">
        <v>0</v>
      </c>
      <c r="AP1121" s="1">
        <v>0</v>
      </c>
      <c r="AU1121" s="1">
        <v>0</v>
      </c>
      <c r="AV1121" s="1">
        <v>0</v>
      </c>
      <c r="AW1121" s="142" t="str">
        <f t="shared" si="34"/>
        <v/>
      </c>
      <c r="AX1121" s="142" t="str">
        <f t="shared" si="35"/>
        <v/>
      </c>
    </row>
    <row r="1122" spans="3:50">
      <c r="C1122" s="1" t="s">
        <v>1054</v>
      </c>
      <c r="D1122" s="1" t="s">
        <v>1060</v>
      </c>
      <c r="E1122" s="1">
        <v>10</v>
      </c>
      <c r="F1122" s="1">
        <v>108.25</v>
      </c>
      <c r="G1122" s="1">
        <v>55</v>
      </c>
      <c r="H1122" s="1">
        <v>700</v>
      </c>
      <c r="I1122" s="53">
        <v>39</v>
      </c>
      <c r="J1122" s="1">
        <v>100</v>
      </c>
      <c r="L1122" s="53">
        <v>39</v>
      </c>
      <c r="R1122" s="53">
        <v>0</v>
      </c>
      <c r="V1122" s="53">
        <v>0</v>
      </c>
      <c r="W1122" s="53">
        <v>100</v>
      </c>
      <c r="X1122" s="53">
        <v>0</v>
      </c>
      <c r="Y1122" s="53">
        <v>0</v>
      </c>
      <c r="Z1122" s="53">
        <v>0</v>
      </c>
      <c r="AA1122" s="53">
        <v>0</v>
      </c>
      <c r="AD1122" s="54">
        <v>0</v>
      </c>
      <c r="AH1122" s="54">
        <v>0</v>
      </c>
      <c r="AI1122" s="54">
        <v>0</v>
      </c>
      <c r="AJ1122" s="54">
        <v>0</v>
      </c>
      <c r="AK1122" s="1">
        <v>0</v>
      </c>
      <c r="AL1122" s="1">
        <v>0</v>
      </c>
      <c r="AP1122" s="1">
        <v>0</v>
      </c>
      <c r="AU1122" s="1">
        <v>0</v>
      </c>
      <c r="AV1122" s="1">
        <v>0</v>
      </c>
      <c r="AW1122" s="142" t="str">
        <f t="shared" si="34"/>
        <v/>
      </c>
      <c r="AX1122" s="142" t="str">
        <f t="shared" si="35"/>
        <v/>
      </c>
    </row>
    <row r="1123" spans="3:50">
      <c r="C1123" s="1" t="s">
        <v>1054</v>
      </c>
      <c r="D1123" s="1" t="s">
        <v>1061</v>
      </c>
      <c r="E1123" s="1">
        <v>15</v>
      </c>
      <c r="F1123" s="1">
        <v>228</v>
      </c>
      <c r="G1123" s="1">
        <v>59.5</v>
      </c>
      <c r="H1123" s="1">
        <v>700</v>
      </c>
      <c r="I1123" s="53">
        <v>42</v>
      </c>
      <c r="J1123" s="1">
        <v>100</v>
      </c>
      <c r="L1123" s="53">
        <v>42</v>
      </c>
      <c r="R1123" s="53">
        <v>0</v>
      </c>
      <c r="V1123" s="53">
        <v>0</v>
      </c>
      <c r="W1123" s="53">
        <v>100</v>
      </c>
      <c r="X1123" s="53">
        <v>0</v>
      </c>
      <c r="Y1123" s="53">
        <v>0</v>
      </c>
      <c r="Z1123" s="53">
        <v>0</v>
      </c>
      <c r="AA1123" s="53">
        <v>0</v>
      </c>
      <c r="AD1123" s="54">
        <v>0</v>
      </c>
      <c r="AH1123" s="54">
        <v>0</v>
      </c>
      <c r="AI1123" s="54">
        <v>0</v>
      </c>
      <c r="AJ1123" s="54">
        <v>0</v>
      </c>
      <c r="AK1123" s="1">
        <v>0</v>
      </c>
      <c r="AL1123" s="1">
        <v>0</v>
      </c>
      <c r="AP1123" s="1">
        <v>0</v>
      </c>
      <c r="AU1123" s="1">
        <v>0</v>
      </c>
      <c r="AV1123" s="1">
        <v>0</v>
      </c>
      <c r="AW1123" s="142" t="str">
        <f t="shared" si="34"/>
        <v/>
      </c>
      <c r="AX1123" s="142" t="str">
        <f t="shared" si="35"/>
        <v/>
      </c>
    </row>
    <row r="1124" spans="3:50">
      <c r="C1124" s="1" t="s">
        <v>1054</v>
      </c>
      <c r="D1124" s="1" t="s">
        <v>1062</v>
      </c>
      <c r="E1124" s="1">
        <v>7</v>
      </c>
      <c r="F1124" s="1">
        <v>59</v>
      </c>
      <c r="G1124" s="1">
        <v>4</v>
      </c>
      <c r="H1124" s="1">
        <v>700</v>
      </c>
      <c r="I1124" s="53">
        <v>3</v>
      </c>
      <c r="J1124" s="1">
        <v>100</v>
      </c>
      <c r="L1124" s="53">
        <v>3</v>
      </c>
      <c r="R1124" s="53">
        <v>0</v>
      </c>
      <c r="V1124" s="53">
        <v>0</v>
      </c>
      <c r="W1124" s="53">
        <v>100</v>
      </c>
      <c r="X1124" s="53">
        <v>0</v>
      </c>
      <c r="Y1124" s="53">
        <v>0</v>
      </c>
      <c r="Z1124" s="53">
        <v>0</v>
      </c>
      <c r="AA1124" s="53">
        <v>0</v>
      </c>
      <c r="AD1124" s="54">
        <v>0</v>
      </c>
      <c r="AH1124" s="54">
        <v>0</v>
      </c>
      <c r="AI1124" s="54">
        <v>0</v>
      </c>
      <c r="AJ1124" s="54">
        <v>0</v>
      </c>
      <c r="AK1124" s="1">
        <v>0</v>
      </c>
      <c r="AL1124" s="1">
        <v>0</v>
      </c>
      <c r="AP1124" s="1">
        <v>0</v>
      </c>
      <c r="AU1124" s="1">
        <v>0</v>
      </c>
      <c r="AV1124" s="1">
        <v>0</v>
      </c>
      <c r="AW1124" s="142" t="str">
        <f t="shared" si="34"/>
        <v/>
      </c>
      <c r="AX1124" s="142" t="str">
        <f t="shared" si="35"/>
        <v/>
      </c>
    </row>
    <row r="1125" spans="3:50">
      <c r="C1125" s="1" t="s">
        <v>1054</v>
      </c>
      <c r="D1125" s="1" t="s">
        <v>1063</v>
      </c>
      <c r="E1125" s="1">
        <v>17</v>
      </c>
      <c r="F1125" s="1">
        <v>263</v>
      </c>
      <c r="G1125" s="1">
        <v>108</v>
      </c>
      <c r="H1125" s="1">
        <v>700</v>
      </c>
      <c r="I1125" s="53">
        <v>76</v>
      </c>
      <c r="J1125" s="1">
        <v>100</v>
      </c>
      <c r="L1125" s="53">
        <v>76</v>
      </c>
      <c r="R1125" s="53">
        <v>0</v>
      </c>
      <c r="V1125" s="53">
        <v>0</v>
      </c>
      <c r="W1125" s="53">
        <v>100</v>
      </c>
      <c r="X1125" s="53">
        <v>0</v>
      </c>
      <c r="Y1125" s="53">
        <v>0</v>
      </c>
      <c r="Z1125" s="53">
        <v>0</v>
      </c>
      <c r="AA1125" s="53">
        <v>0</v>
      </c>
      <c r="AD1125" s="54">
        <v>0</v>
      </c>
      <c r="AH1125" s="54">
        <v>0</v>
      </c>
      <c r="AI1125" s="54">
        <v>0</v>
      </c>
      <c r="AJ1125" s="54">
        <v>0</v>
      </c>
      <c r="AK1125" s="1">
        <v>0</v>
      </c>
      <c r="AL1125" s="1">
        <v>0</v>
      </c>
      <c r="AP1125" s="1">
        <v>0</v>
      </c>
      <c r="AU1125" s="1">
        <v>0</v>
      </c>
      <c r="AV1125" s="1">
        <v>0</v>
      </c>
      <c r="AW1125" s="142" t="str">
        <f t="shared" si="34"/>
        <v/>
      </c>
      <c r="AX1125" s="142" t="str">
        <f t="shared" si="35"/>
        <v/>
      </c>
    </row>
    <row r="1126" spans="3:50">
      <c r="C1126" s="1" t="s">
        <v>1054</v>
      </c>
      <c r="D1126" s="1" t="s">
        <v>1064</v>
      </c>
      <c r="E1126" s="1">
        <v>2</v>
      </c>
      <c r="F1126" s="1">
        <v>52</v>
      </c>
      <c r="G1126" s="1">
        <v>52</v>
      </c>
      <c r="H1126" s="1">
        <v>700</v>
      </c>
      <c r="I1126" s="53">
        <v>36</v>
      </c>
      <c r="J1126" s="1">
        <v>100</v>
      </c>
      <c r="L1126" s="53">
        <v>36</v>
      </c>
      <c r="R1126" s="53">
        <v>0</v>
      </c>
      <c r="V1126" s="53">
        <v>0</v>
      </c>
      <c r="W1126" s="53">
        <v>100</v>
      </c>
      <c r="X1126" s="53">
        <v>0</v>
      </c>
      <c r="Y1126" s="53">
        <v>0</v>
      </c>
      <c r="Z1126" s="53">
        <v>0</v>
      </c>
      <c r="AA1126" s="53">
        <v>0</v>
      </c>
      <c r="AD1126" s="54">
        <v>0</v>
      </c>
      <c r="AH1126" s="54">
        <v>0</v>
      </c>
      <c r="AI1126" s="54">
        <v>0</v>
      </c>
      <c r="AJ1126" s="54">
        <v>0</v>
      </c>
      <c r="AK1126" s="1">
        <v>0</v>
      </c>
      <c r="AL1126" s="1">
        <v>0</v>
      </c>
      <c r="AP1126" s="1">
        <v>0</v>
      </c>
      <c r="AU1126" s="1">
        <v>0</v>
      </c>
      <c r="AV1126" s="1">
        <v>0</v>
      </c>
      <c r="AW1126" s="142" t="str">
        <f t="shared" si="34"/>
        <v/>
      </c>
      <c r="AX1126" s="142" t="str">
        <f t="shared" si="35"/>
        <v/>
      </c>
    </row>
    <row r="1127" spans="3:50">
      <c r="C1127" s="1" t="s">
        <v>1065</v>
      </c>
      <c r="E1127" s="1">
        <v>340</v>
      </c>
      <c r="F1127" s="1">
        <v>4013</v>
      </c>
      <c r="G1127" s="1">
        <v>4013</v>
      </c>
      <c r="H1127" s="1">
        <v>800</v>
      </c>
      <c r="I1127" s="53">
        <v>3212</v>
      </c>
      <c r="J1127" s="1">
        <v>100</v>
      </c>
      <c r="K1127" s="1">
        <v>0</v>
      </c>
      <c r="L1127" s="53">
        <v>3212</v>
      </c>
      <c r="M1127" s="53" t="s">
        <v>1032</v>
      </c>
      <c r="N1127" s="53" t="s">
        <v>1032</v>
      </c>
      <c r="O1127" s="53" t="s">
        <v>1032</v>
      </c>
      <c r="P1127" s="53" t="s">
        <v>1032</v>
      </c>
      <c r="Q1127" s="53" t="s">
        <v>1032</v>
      </c>
      <c r="R1127" s="53">
        <v>100</v>
      </c>
      <c r="S1127" s="53" t="s">
        <v>1032</v>
      </c>
      <c r="T1127" s="53" t="s">
        <v>1032</v>
      </c>
      <c r="U1127" s="53" t="s">
        <v>1032</v>
      </c>
      <c r="V1127" s="53">
        <v>0</v>
      </c>
      <c r="W1127" s="53">
        <v>0</v>
      </c>
      <c r="X1127" s="53">
        <v>100</v>
      </c>
      <c r="Y1127" s="53">
        <v>0</v>
      </c>
      <c r="Z1127" s="53">
        <v>0</v>
      </c>
      <c r="AA1127" s="53">
        <v>0</v>
      </c>
      <c r="AB1127" s="53" t="s">
        <v>1032</v>
      </c>
      <c r="AC1127" s="54" t="s">
        <v>1032</v>
      </c>
      <c r="AD1127" s="54">
        <v>100</v>
      </c>
      <c r="AE1127" s="54" t="s">
        <v>1032</v>
      </c>
      <c r="AF1127" s="54" t="s">
        <v>1032</v>
      </c>
      <c r="AG1127" s="54" t="s">
        <v>1032</v>
      </c>
      <c r="AH1127" s="54">
        <v>0</v>
      </c>
      <c r="AI1127" s="54">
        <v>0</v>
      </c>
      <c r="AJ1127" s="54">
        <v>100</v>
      </c>
      <c r="AK1127" s="1">
        <v>0</v>
      </c>
      <c r="AL1127" s="1">
        <v>0</v>
      </c>
      <c r="AM1127" s="1" t="s">
        <v>1032</v>
      </c>
      <c r="AN1127" s="1" t="s">
        <v>1032</v>
      </c>
      <c r="AO1127" s="1" t="s">
        <v>1032</v>
      </c>
      <c r="AP1127" s="1">
        <v>0</v>
      </c>
      <c r="AQ1127" s="1" t="s">
        <v>1032</v>
      </c>
      <c r="AR1127" s="1" t="s">
        <v>1032</v>
      </c>
      <c r="AS1127" s="1" t="s">
        <v>1032</v>
      </c>
      <c r="AT1127" s="1" t="s">
        <v>1032</v>
      </c>
      <c r="AU1127" s="1">
        <v>0</v>
      </c>
      <c r="AV1127" s="1">
        <v>0</v>
      </c>
      <c r="AW1127" s="142" t="str">
        <f t="shared" si="34"/>
        <v/>
      </c>
      <c r="AX1127" s="142" t="str">
        <f t="shared" si="35"/>
        <v/>
      </c>
    </row>
    <row r="1128" spans="3:50">
      <c r="C1128" s="1" t="s">
        <v>1066</v>
      </c>
      <c r="D1128" s="1" t="s">
        <v>1066</v>
      </c>
      <c r="E1128" s="1">
        <v>55</v>
      </c>
      <c r="F1128" s="1">
        <v>200</v>
      </c>
      <c r="G1128" s="1">
        <v>200</v>
      </c>
      <c r="H1128" s="1">
        <v>800</v>
      </c>
      <c r="I1128" s="53">
        <v>160</v>
      </c>
      <c r="J1128" s="1">
        <v>100</v>
      </c>
      <c r="L1128" s="53">
        <v>160</v>
      </c>
      <c r="R1128" s="53">
        <v>100</v>
      </c>
      <c r="V1128" s="53">
        <v>0</v>
      </c>
      <c r="W1128" s="53">
        <v>0</v>
      </c>
      <c r="X1128" s="53">
        <v>100</v>
      </c>
      <c r="Y1128" s="53">
        <v>0</v>
      </c>
      <c r="Z1128" s="53">
        <v>0</v>
      </c>
      <c r="AA1128" s="53">
        <v>0</v>
      </c>
      <c r="AD1128" s="54">
        <v>100</v>
      </c>
      <c r="AH1128" s="54">
        <v>0</v>
      </c>
      <c r="AI1128" s="54">
        <v>0</v>
      </c>
      <c r="AJ1128" s="54">
        <v>100</v>
      </c>
      <c r="AK1128" s="1">
        <v>0</v>
      </c>
      <c r="AL1128" s="1">
        <v>0</v>
      </c>
      <c r="AP1128" s="1">
        <v>0</v>
      </c>
      <c r="AU1128" s="1">
        <v>0</v>
      </c>
      <c r="AV1128" s="1">
        <v>0</v>
      </c>
      <c r="AW1128" s="142" t="str">
        <f t="shared" si="34"/>
        <v/>
      </c>
      <c r="AX1128" s="142" t="str">
        <f t="shared" si="35"/>
        <v/>
      </c>
    </row>
    <row r="1129" spans="3:50">
      <c r="C1129" s="1" t="s">
        <v>1066</v>
      </c>
      <c r="D1129" s="1" t="s">
        <v>1067</v>
      </c>
      <c r="E1129" s="1">
        <v>87</v>
      </c>
      <c r="F1129" s="1">
        <v>1331</v>
      </c>
      <c r="G1129" s="1">
        <v>1331</v>
      </c>
      <c r="H1129" s="1">
        <v>800</v>
      </c>
      <c r="I1129" s="53">
        <v>1065</v>
      </c>
      <c r="J1129" s="1">
        <v>100</v>
      </c>
      <c r="L1129" s="53">
        <v>1065</v>
      </c>
      <c r="R1129" s="53">
        <v>100</v>
      </c>
      <c r="V1129" s="53">
        <v>0</v>
      </c>
      <c r="W1129" s="53">
        <v>0</v>
      </c>
      <c r="X1129" s="53">
        <v>100</v>
      </c>
      <c r="Y1129" s="53">
        <v>0</v>
      </c>
      <c r="Z1129" s="53">
        <v>0</v>
      </c>
      <c r="AA1129" s="53">
        <v>0</v>
      </c>
      <c r="AD1129" s="54">
        <v>100</v>
      </c>
      <c r="AH1129" s="54">
        <v>0</v>
      </c>
      <c r="AI1129" s="54">
        <v>0</v>
      </c>
      <c r="AJ1129" s="54">
        <v>100</v>
      </c>
      <c r="AK1129" s="1">
        <v>0</v>
      </c>
      <c r="AL1129" s="1">
        <v>0</v>
      </c>
      <c r="AP1129" s="1">
        <v>0</v>
      </c>
      <c r="AU1129" s="1">
        <v>0</v>
      </c>
      <c r="AV1129" s="1">
        <v>0</v>
      </c>
      <c r="AW1129" s="142" t="str">
        <f t="shared" si="34"/>
        <v/>
      </c>
      <c r="AX1129" s="142" t="str">
        <f t="shared" si="35"/>
        <v/>
      </c>
    </row>
    <row r="1130" spans="3:50">
      <c r="C1130" s="1" t="s">
        <v>1066</v>
      </c>
      <c r="D1130" s="1" t="s">
        <v>1068</v>
      </c>
      <c r="E1130" s="1">
        <v>9</v>
      </c>
      <c r="F1130" s="1">
        <v>162</v>
      </c>
      <c r="G1130" s="1">
        <v>162</v>
      </c>
      <c r="H1130" s="1">
        <v>800</v>
      </c>
      <c r="I1130" s="53">
        <v>130</v>
      </c>
      <c r="J1130" s="1">
        <v>100</v>
      </c>
      <c r="L1130" s="53">
        <v>130</v>
      </c>
      <c r="R1130" s="53">
        <v>100</v>
      </c>
      <c r="V1130" s="53">
        <v>0</v>
      </c>
      <c r="W1130" s="53">
        <v>0</v>
      </c>
      <c r="X1130" s="53">
        <v>100</v>
      </c>
      <c r="Y1130" s="53">
        <v>0</v>
      </c>
      <c r="Z1130" s="53">
        <v>0</v>
      </c>
      <c r="AA1130" s="53">
        <v>0</v>
      </c>
      <c r="AD1130" s="54">
        <v>100</v>
      </c>
      <c r="AH1130" s="54">
        <v>0</v>
      </c>
      <c r="AI1130" s="54">
        <v>0</v>
      </c>
      <c r="AJ1130" s="54">
        <v>100</v>
      </c>
      <c r="AK1130" s="1">
        <v>0</v>
      </c>
      <c r="AL1130" s="1">
        <v>0</v>
      </c>
      <c r="AP1130" s="1">
        <v>0</v>
      </c>
      <c r="AU1130" s="1">
        <v>0</v>
      </c>
      <c r="AV1130" s="1">
        <v>0</v>
      </c>
      <c r="AW1130" s="142" t="str">
        <f t="shared" si="34"/>
        <v/>
      </c>
      <c r="AX1130" s="142" t="str">
        <f t="shared" si="35"/>
        <v/>
      </c>
    </row>
    <row r="1131" spans="3:50">
      <c r="C1131" s="1" t="s">
        <v>1066</v>
      </c>
      <c r="D1131" s="1" t="s">
        <v>1069</v>
      </c>
      <c r="E1131" s="1">
        <v>94</v>
      </c>
      <c r="F1131" s="1">
        <v>1211</v>
      </c>
      <c r="G1131" s="1">
        <v>1211</v>
      </c>
      <c r="H1131" s="1">
        <v>800</v>
      </c>
      <c r="I1131" s="53">
        <v>969</v>
      </c>
      <c r="J1131" s="1">
        <v>100</v>
      </c>
      <c r="L1131" s="53">
        <v>969</v>
      </c>
      <c r="R1131" s="53">
        <v>100</v>
      </c>
      <c r="V1131" s="53">
        <v>0</v>
      </c>
      <c r="W1131" s="53">
        <v>0</v>
      </c>
      <c r="X1131" s="53">
        <v>100</v>
      </c>
      <c r="Y1131" s="53">
        <v>0</v>
      </c>
      <c r="Z1131" s="53">
        <v>0</v>
      </c>
      <c r="AA1131" s="53">
        <v>0</v>
      </c>
      <c r="AD1131" s="54">
        <v>100</v>
      </c>
      <c r="AH1131" s="54">
        <v>0</v>
      </c>
      <c r="AI1131" s="54">
        <v>0</v>
      </c>
      <c r="AJ1131" s="54">
        <v>100</v>
      </c>
      <c r="AK1131" s="1">
        <v>0</v>
      </c>
      <c r="AL1131" s="1">
        <v>0</v>
      </c>
      <c r="AP1131" s="1">
        <v>0</v>
      </c>
      <c r="AU1131" s="1">
        <v>0</v>
      </c>
      <c r="AV1131" s="1">
        <v>0</v>
      </c>
      <c r="AW1131" s="142" t="str">
        <f t="shared" si="34"/>
        <v/>
      </c>
      <c r="AX1131" s="142" t="str">
        <f t="shared" si="35"/>
        <v/>
      </c>
    </row>
    <row r="1132" spans="3:50">
      <c r="C1132" s="1" t="s">
        <v>1066</v>
      </c>
      <c r="D1132" s="1" t="s">
        <v>1070</v>
      </c>
      <c r="E1132" s="1">
        <v>4</v>
      </c>
      <c r="F1132" s="1">
        <v>52</v>
      </c>
      <c r="G1132" s="1">
        <v>52</v>
      </c>
      <c r="H1132" s="1">
        <v>800</v>
      </c>
      <c r="I1132" s="53">
        <v>42</v>
      </c>
      <c r="J1132" s="1">
        <v>100</v>
      </c>
      <c r="L1132" s="53">
        <v>42</v>
      </c>
      <c r="R1132" s="53">
        <v>100</v>
      </c>
      <c r="V1132" s="53">
        <v>0</v>
      </c>
      <c r="W1132" s="53">
        <v>0</v>
      </c>
      <c r="X1132" s="53">
        <v>100</v>
      </c>
      <c r="Y1132" s="53">
        <v>0</v>
      </c>
      <c r="Z1132" s="53">
        <v>0</v>
      </c>
      <c r="AA1132" s="53">
        <v>0</v>
      </c>
      <c r="AD1132" s="54">
        <v>100</v>
      </c>
      <c r="AH1132" s="54">
        <v>0</v>
      </c>
      <c r="AI1132" s="54">
        <v>0</v>
      </c>
      <c r="AJ1132" s="54">
        <v>100</v>
      </c>
      <c r="AK1132" s="1">
        <v>0</v>
      </c>
      <c r="AL1132" s="1">
        <v>0</v>
      </c>
      <c r="AP1132" s="1">
        <v>0</v>
      </c>
      <c r="AU1132" s="1">
        <v>0</v>
      </c>
      <c r="AV1132" s="1">
        <v>0</v>
      </c>
      <c r="AW1132" s="142" t="str">
        <f t="shared" si="34"/>
        <v/>
      </c>
      <c r="AX1132" s="142" t="str">
        <f t="shared" si="35"/>
        <v/>
      </c>
    </row>
    <row r="1133" spans="3:50">
      <c r="C1133" s="1" t="s">
        <v>1066</v>
      </c>
      <c r="D1133" s="1" t="s">
        <v>1071</v>
      </c>
      <c r="E1133" s="1">
        <v>3</v>
      </c>
      <c r="F1133" s="1">
        <v>23</v>
      </c>
      <c r="G1133" s="1">
        <v>23</v>
      </c>
      <c r="H1133" s="1">
        <v>800</v>
      </c>
      <c r="I1133" s="53">
        <v>18</v>
      </c>
      <c r="J1133" s="1">
        <v>100</v>
      </c>
      <c r="L1133" s="53">
        <v>18</v>
      </c>
      <c r="R1133" s="53">
        <v>100</v>
      </c>
      <c r="V1133" s="53">
        <v>0</v>
      </c>
      <c r="W1133" s="53">
        <v>0</v>
      </c>
      <c r="X1133" s="53">
        <v>100</v>
      </c>
      <c r="Y1133" s="53">
        <v>0</v>
      </c>
      <c r="Z1133" s="53">
        <v>0</v>
      </c>
      <c r="AA1133" s="53">
        <v>0</v>
      </c>
      <c r="AD1133" s="54">
        <v>100</v>
      </c>
      <c r="AH1133" s="54">
        <v>0</v>
      </c>
      <c r="AI1133" s="54">
        <v>0</v>
      </c>
      <c r="AJ1133" s="54">
        <v>100</v>
      </c>
      <c r="AK1133" s="1">
        <v>0</v>
      </c>
      <c r="AL1133" s="1">
        <v>0</v>
      </c>
      <c r="AP1133" s="1">
        <v>0</v>
      </c>
      <c r="AU1133" s="1">
        <v>0</v>
      </c>
      <c r="AV1133" s="1">
        <v>0</v>
      </c>
      <c r="AW1133" s="142" t="str">
        <f t="shared" si="34"/>
        <v/>
      </c>
      <c r="AX1133" s="142" t="str">
        <f t="shared" si="35"/>
        <v/>
      </c>
    </row>
    <row r="1134" spans="3:50">
      <c r="C1134" s="1" t="s">
        <v>1066</v>
      </c>
      <c r="D1134" s="1" t="s">
        <v>1072</v>
      </c>
      <c r="E1134" s="1">
        <v>5</v>
      </c>
      <c r="F1134" s="1">
        <v>32</v>
      </c>
      <c r="G1134" s="1">
        <v>32</v>
      </c>
      <c r="H1134" s="1">
        <v>800</v>
      </c>
      <c r="I1134" s="53">
        <v>26</v>
      </c>
      <c r="J1134" s="1">
        <v>100</v>
      </c>
      <c r="L1134" s="53">
        <v>26</v>
      </c>
      <c r="R1134" s="53">
        <v>100</v>
      </c>
      <c r="V1134" s="53">
        <v>0</v>
      </c>
      <c r="W1134" s="53">
        <v>0</v>
      </c>
      <c r="X1134" s="53">
        <v>100</v>
      </c>
      <c r="Y1134" s="53">
        <v>0</v>
      </c>
      <c r="Z1134" s="53">
        <v>0</v>
      </c>
      <c r="AA1134" s="53">
        <v>0</v>
      </c>
      <c r="AD1134" s="54">
        <v>100</v>
      </c>
      <c r="AH1134" s="54">
        <v>0</v>
      </c>
      <c r="AI1134" s="54">
        <v>0</v>
      </c>
      <c r="AJ1134" s="54">
        <v>100</v>
      </c>
      <c r="AK1134" s="1">
        <v>0</v>
      </c>
      <c r="AL1134" s="1">
        <v>0</v>
      </c>
      <c r="AP1134" s="1">
        <v>0</v>
      </c>
      <c r="AU1134" s="1">
        <v>0</v>
      </c>
      <c r="AV1134" s="1">
        <v>0</v>
      </c>
      <c r="AW1134" s="142" t="str">
        <f t="shared" si="34"/>
        <v/>
      </c>
      <c r="AX1134" s="142" t="str">
        <f t="shared" si="35"/>
        <v/>
      </c>
    </row>
    <row r="1135" spans="3:50">
      <c r="C1135" s="1" t="s">
        <v>1066</v>
      </c>
      <c r="D1135" s="1" t="s">
        <v>1073</v>
      </c>
      <c r="E1135" s="1">
        <v>50</v>
      </c>
      <c r="F1135" s="1">
        <v>646</v>
      </c>
      <c r="G1135" s="1">
        <v>646</v>
      </c>
      <c r="H1135" s="1">
        <v>800</v>
      </c>
      <c r="I1135" s="53">
        <v>517</v>
      </c>
      <c r="J1135" s="1">
        <v>100</v>
      </c>
      <c r="L1135" s="53">
        <v>517</v>
      </c>
      <c r="R1135" s="53">
        <v>100</v>
      </c>
      <c r="V1135" s="53">
        <v>0</v>
      </c>
      <c r="W1135" s="53">
        <v>0</v>
      </c>
      <c r="X1135" s="53">
        <v>100</v>
      </c>
      <c r="Y1135" s="53">
        <v>0</v>
      </c>
      <c r="Z1135" s="53">
        <v>0</v>
      </c>
      <c r="AA1135" s="53">
        <v>0</v>
      </c>
      <c r="AD1135" s="54">
        <v>100</v>
      </c>
      <c r="AH1135" s="54">
        <v>0</v>
      </c>
      <c r="AI1135" s="54">
        <v>0</v>
      </c>
      <c r="AJ1135" s="54">
        <v>100</v>
      </c>
      <c r="AK1135" s="1">
        <v>0</v>
      </c>
      <c r="AL1135" s="1">
        <v>0</v>
      </c>
      <c r="AP1135" s="1">
        <v>0</v>
      </c>
      <c r="AU1135" s="1">
        <v>0</v>
      </c>
      <c r="AV1135" s="1">
        <v>0</v>
      </c>
      <c r="AW1135" s="142" t="str">
        <f t="shared" si="34"/>
        <v/>
      </c>
      <c r="AX1135" s="142" t="str">
        <f t="shared" si="35"/>
        <v/>
      </c>
    </row>
    <row r="1136" spans="3:50">
      <c r="C1136" s="1" t="s">
        <v>1066</v>
      </c>
      <c r="D1136" s="1" t="s">
        <v>1074</v>
      </c>
      <c r="E1136" s="1">
        <v>8</v>
      </c>
      <c r="F1136" s="1">
        <v>63</v>
      </c>
      <c r="G1136" s="1">
        <v>63</v>
      </c>
      <c r="H1136" s="1">
        <v>800</v>
      </c>
      <c r="I1136" s="53">
        <v>50</v>
      </c>
      <c r="J1136" s="1">
        <v>100</v>
      </c>
      <c r="L1136" s="53">
        <v>50</v>
      </c>
      <c r="R1136" s="53">
        <v>100</v>
      </c>
      <c r="V1136" s="53">
        <v>0</v>
      </c>
      <c r="W1136" s="53">
        <v>0</v>
      </c>
      <c r="X1136" s="53">
        <v>100</v>
      </c>
      <c r="Y1136" s="53">
        <v>0</v>
      </c>
      <c r="Z1136" s="53">
        <v>0</v>
      </c>
      <c r="AA1136" s="53">
        <v>0</v>
      </c>
      <c r="AD1136" s="54">
        <v>100</v>
      </c>
      <c r="AH1136" s="54">
        <v>0</v>
      </c>
      <c r="AI1136" s="54">
        <v>0</v>
      </c>
      <c r="AJ1136" s="54">
        <v>100</v>
      </c>
      <c r="AK1136" s="1">
        <v>0</v>
      </c>
      <c r="AL1136" s="1">
        <v>0</v>
      </c>
      <c r="AP1136" s="1">
        <v>0</v>
      </c>
      <c r="AU1136" s="1">
        <v>0</v>
      </c>
      <c r="AV1136" s="1">
        <v>0</v>
      </c>
      <c r="AW1136" s="142" t="str">
        <f t="shared" si="34"/>
        <v/>
      </c>
      <c r="AX1136" s="142" t="str">
        <f t="shared" si="35"/>
        <v/>
      </c>
    </row>
    <row r="1137" spans="3:50">
      <c r="C1137" s="1" t="s">
        <v>1066</v>
      </c>
      <c r="D1137" s="1" t="s">
        <v>1075</v>
      </c>
      <c r="E1137" s="1">
        <v>18</v>
      </c>
      <c r="F1137" s="1">
        <v>232</v>
      </c>
      <c r="G1137" s="1">
        <v>232</v>
      </c>
      <c r="H1137" s="1">
        <v>800</v>
      </c>
      <c r="I1137" s="53">
        <v>186</v>
      </c>
      <c r="J1137" s="1">
        <v>100</v>
      </c>
      <c r="L1137" s="53">
        <v>186</v>
      </c>
      <c r="R1137" s="53">
        <v>100</v>
      </c>
      <c r="V1137" s="53">
        <v>0</v>
      </c>
      <c r="W1137" s="53">
        <v>0</v>
      </c>
      <c r="X1137" s="53">
        <v>100</v>
      </c>
      <c r="Y1137" s="53">
        <v>0</v>
      </c>
      <c r="Z1137" s="53">
        <v>0</v>
      </c>
      <c r="AA1137" s="53">
        <v>0</v>
      </c>
      <c r="AD1137" s="54">
        <v>100</v>
      </c>
      <c r="AH1137" s="54">
        <v>0</v>
      </c>
      <c r="AI1137" s="54">
        <v>0</v>
      </c>
      <c r="AJ1137" s="54">
        <v>100</v>
      </c>
      <c r="AK1137" s="1">
        <v>0</v>
      </c>
      <c r="AL1137" s="1">
        <v>0</v>
      </c>
      <c r="AP1137" s="1">
        <v>0</v>
      </c>
      <c r="AU1137" s="1">
        <v>0</v>
      </c>
      <c r="AV1137" s="1">
        <v>0</v>
      </c>
      <c r="AW1137" s="142" t="str">
        <f t="shared" si="34"/>
        <v/>
      </c>
      <c r="AX1137" s="142" t="str">
        <f t="shared" si="35"/>
        <v/>
      </c>
    </row>
    <row r="1138" spans="3:50">
      <c r="C1138" s="1" t="s">
        <v>1066</v>
      </c>
      <c r="D1138" s="1" t="s">
        <v>1076</v>
      </c>
      <c r="E1138" s="1">
        <v>7</v>
      </c>
      <c r="F1138" s="1">
        <v>61</v>
      </c>
      <c r="G1138" s="1">
        <v>61</v>
      </c>
      <c r="H1138" s="1">
        <v>800</v>
      </c>
      <c r="I1138" s="53">
        <v>49</v>
      </c>
      <c r="J1138" s="1">
        <v>100</v>
      </c>
      <c r="L1138" s="53">
        <v>49</v>
      </c>
      <c r="R1138" s="53">
        <v>100</v>
      </c>
      <c r="V1138" s="53">
        <v>0</v>
      </c>
      <c r="W1138" s="53">
        <v>0</v>
      </c>
      <c r="X1138" s="53">
        <v>100</v>
      </c>
      <c r="Y1138" s="53">
        <v>0</v>
      </c>
      <c r="Z1138" s="53">
        <v>0</v>
      </c>
      <c r="AA1138" s="53">
        <v>0</v>
      </c>
      <c r="AD1138" s="54">
        <v>100</v>
      </c>
      <c r="AH1138" s="54">
        <v>0</v>
      </c>
      <c r="AI1138" s="54">
        <v>0</v>
      </c>
      <c r="AJ1138" s="54">
        <v>100</v>
      </c>
      <c r="AK1138" s="1">
        <v>0</v>
      </c>
      <c r="AL1138" s="1">
        <v>0</v>
      </c>
      <c r="AP1138" s="1">
        <v>0</v>
      </c>
      <c r="AU1138" s="1">
        <v>0</v>
      </c>
      <c r="AV1138" s="1">
        <v>0</v>
      </c>
      <c r="AW1138" s="142" t="str">
        <f t="shared" si="34"/>
        <v/>
      </c>
      <c r="AX1138" s="142" t="str">
        <f t="shared" si="35"/>
        <v/>
      </c>
    </row>
    <row r="1139" spans="3:50">
      <c r="C1139" s="1" t="s">
        <v>1066</v>
      </c>
      <c r="D1139" s="1" t="s">
        <v>1077</v>
      </c>
      <c r="E1139" s="1">
        <v>0</v>
      </c>
      <c r="F1139" s="1">
        <v>0</v>
      </c>
      <c r="G1139" s="1">
        <v>0</v>
      </c>
      <c r="H1139" s="1">
        <v>800</v>
      </c>
      <c r="I1139" s="53">
        <v>0</v>
      </c>
      <c r="L1139" s="53">
        <v>0</v>
      </c>
      <c r="R1139" s="53">
        <v>100</v>
      </c>
      <c r="V1139" s="53">
        <v>0</v>
      </c>
      <c r="W1139" s="53">
        <v>0</v>
      </c>
      <c r="X1139" s="53">
        <v>100</v>
      </c>
      <c r="Y1139" s="53">
        <v>0</v>
      </c>
      <c r="Z1139" s="53">
        <v>0</v>
      </c>
      <c r="AA1139" s="53">
        <v>0</v>
      </c>
      <c r="AD1139" s="54">
        <v>100</v>
      </c>
      <c r="AH1139" s="54">
        <v>0</v>
      </c>
      <c r="AI1139" s="54">
        <v>0</v>
      </c>
      <c r="AJ1139" s="54">
        <v>100</v>
      </c>
      <c r="AK1139" s="1">
        <v>0</v>
      </c>
      <c r="AL1139" s="1">
        <v>0</v>
      </c>
      <c r="AP1139" s="1">
        <v>0</v>
      </c>
      <c r="AU1139" s="1">
        <v>0</v>
      </c>
      <c r="AV1139" s="1">
        <v>0</v>
      </c>
      <c r="AW1139" s="142" t="str">
        <f t="shared" si="34"/>
        <v/>
      </c>
      <c r="AX1139" s="142" t="str">
        <f t="shared" si="35"/>
        <v/>
      </c>
    </row>
    <row r="1140" spans="3:50">
      <c r="C1140" s="1" t="s">
        <v>1078</v>
      </c>
      <c r="E1140" s="1">
        <v>167</v>
      </c>
      <c r="F1140" s="1">
        <v>1408</v>
      </c>
      <c r="G1140" s="1">
        <v>1408</v>
      </c>
      <c r="H1140" s="1">
        <v>599</v>
      </c>
      <c r="I1140" s="53">
        <v>844</v>
      </c>
      <c r="J1140" s="1">
        <v>75</v>
      </c>
      <c r="K1140" s="1">
        <v>25</v>
      </c>
      <c r="L1140" s="53">
        <v>844</v>
      </c>
      <c r="M1140" s="53" t="s">
        <v>1032</v>
      </c>
      <c r="N1140" s="53" t="s">
        <v>1032</v>
      </c>
      <c r="O1140" s="53" t="s">
        <v>1032</v>
      </c>
      <c r="P1140" s="53" t="s">
        <v>1032</v>
      </c>
      <c r="Q1140" s="53" t="s">
        <v>1032</v>
      </c>
      <c r="R1140" s="53">
        <v>0</v>
      </c>
      <c r="S1140" s="53" t="s">
        <v>1032</v>
      </c>
      <c r="T1140" s="53" t="s">
        <v>1032</v>
      </c>
      <c r="U1140" s="53" t="s">
        <v>1032</v>
      </c>
      <c r="V1140" s="53">
        <v>10.25</v>
      </c>
      <c r="W1140" s="53">
        <v>48.166666666666664</v>
      </c>
      <c r="X1140" s="53">
        <v>35.6</v>
      </c>
      <c r="Y1140" s="53">
        <v>21</v>
      </c>
      <c r="Z1140" s="53">
        <v>3</v>
      </c>
      <c r="AA1140" s="53">
        <v>0</v>
      </c>
      <c r="AB1140" s="53" t="s">
        <v>1032</v>
      </c>
      <c r="AC1140" s="54" t="s">
        <v>1032</v>
      </c>
      <c r="AD1140" s="54">
        <v>0</v>
      </c>
      <c r="AE1140" s="54" t="s">
        <v>1032</v>
      </c>
      <c r="AF1140" s="54" t="s">
        <v>1032</v>
      </c>
      <c r="AG1140" s="54" t="s">
        <v>1032</v>
      </c>
      <c r="AH1140" s="54">
        <v>10.25</v>
      </c>
      <c r="AI1140" s="54">
        <v>48.166666666666664</v>
      </c>
      <c r="AJ1140" s="54">
        <v>35.6</v>
      </c>
      <c r="AK1140" s="1">
        <v>21</v>
      </c>
      <c r="AL1140" s="1">
        <v>3</v>
      </c>
      <c r="AM1140" s="1" t="s">
        <v>1032</v>
      </c>
      <c r="AN1140" s="1" t="s">
        <v>1032</v>
      </c>
      <c r="AO1140" s="1" t="s">
        <v>1032</v>
      </c>
      <c r="AP1140" s="1">
        <v>0</v>
      </c>
      <c r="AQ1140" s="1" t="s">
        <v>1032</v>
      </c>
      <c r="AR1140" s="1" t="s">
        <v>1032</v>
      </c>
      <c r="AS1140" s="1" t="s">
        <v>1032</v>
      </c>
      <c r="AT1140" s="1" t="s">
        <v>1032</v>
      </c>
      <c r="AU1140" s="1">
        <v>0</v>
      </c>
      <c r="AV1140" s="1">
        <v>0</v>
      </c>
      <c r="AW1140" s="142" t="str">
        <f t="shared" si="34"/>
        <v/>
      </c>
      <c r="AX1140" s="142" t="str">
        <f t="shared" si="35"/>
        <v/>
      </c>
    </row>
    <row r="1141" spans="3:50">
      <c r="C1141" s="1" t="s">
        <v>1079</v>
      </c>
      <c r="D1141" s="1" t="s">
        <v>1080</v>
      </c>
      <c r="E1141" s="1">
        <v>10</v>
      </c>
      <c r="F1141" s="1">
        <v>73</v>
      </c>
      <c r="G1141" s="1">
        <v>73</v>
      </c>
      <c r="H1141" s="1">
        <v>600</v>
      </c>
      <c r="I1141" s="53">
        <v>44</v>
      </c>
      <c r="J1141" s="1">
        <v>100</v>
      </c>
      <c r="L1141" s="53">
        <v>44</v>
      </c>
      <c r="R1141" s="53">
        <v>0</v>
      </c>
      <c r="V1141" s="53">
        <v>4</v>
      </c>
      <c r="W1141" s="53">
        <v>30</v>
      </c>
      <c r="X1141" s="53">
        <v>52</v>
      </c>
      <c r="Y1141" s="53">
        <v>14</v>
      </c>
      <c r="AA1141" s="53">
        <v>0</v>
      </c>
      <c r="AD1141" s="54">
        <v>0</v>
      </c>
      <c r="AH1141" s="54">
        <v>4</v>
      </c>
      <c r="AI1141" s="54">
        <v>30</v>
      </c>
      <c r="AJ1141" s="54">
        <v>52</v>
      </c>
      <c r="AK1141" s="1">
        <v>14</v>
      </c>
      <c r="AP1141" s="1">
        <v>0</v>
      </c>
      <c r="AU1141" s="1">
        <v>0</v>
      </c>
      <c r="AV1141" s="1">
        <v>0</v>
      </c>
      <c r="AW1141" s="142" t="str">
        <f t="shared" si="34"/>
        <v/>
      </c>
      <c r="AX1141" s="142" t="str">
        <f t="shared" si="35"/>
        <v/>
      </c>
    </row>
    <row r="1142" spans="3:50">
      <c r="C1142" s="1" t="s">
        <v>1079</v>
      </c>
      <c r="D1142" s="1" t="s">
        <v>1079</v>
      </c>
      <c r="E1142" s="1">
        <v>6</v>
      </c>
      <c r="F1142" s="1">
        <v>23</v>
      </c>
      <c r="G1142" s="1">
        <v>23</v>
      </c>
      <c r="H1142" s="1">
        <v>600</v>
      </c>
      <c r="I1142" s="53">
        <v>14</v>
      </c>
      <c r="J1142" s="1">
        <v>100</v>
      </c>
      <c r="L1142" s="53">
        <v>14</v>
      </c>
      <c r="R1142" s="53">
        <v>0</v>
      </c>
      <c r="V1142" s="53">
        <v>5</v>
      </c>
      <c r="W1142" s="53">
        <v>90</v>
      </c>
      <c r="AA1142" s="53">
        <v>0</v>
      </c>
      <c r="AD1142" s="54">
        <v>0</v>
      </c>
      <c r="AH1142" s="54">
        <v>5</v>
      </c>
      <c r="AI1142" s="54">
        <v>90</v>
      </c>
      <c r="AP1142" s="1">
        <v>0</v>
      </c>
      <c r="AU1142" s="1">
        <v>0</v>
      </c>
      <c r="AV1142" s="1">
        <v>0</v>
      </c>
      <c r="AW1142" s="142" t="str">
        <f t="shared" si="34"/>
        <v/>
      </c>
      <c r="AX1142" s="142" t="str">
        <f t="shared" si="35"/>
        <v/>
      </c>
    </row>
    <row r="1143" spans="3:50">
      <c r="C1143" s="1" t="s">
        <v>1079</v>
      </c>
      <c r="D1143" s="1" t="s">
        <v>1081</v>
      </c>
      <c r="E1143" s="1">
        <v>0</v>
      </c>
      <c r="F1143" s="1">
        <v>0</v>
      </c>
      <c r="G1143" s="1">
        <v>0</v>
      </c>
      <c r="H1143" s="1">
        <v>0</v>
      </c>
      <c r="I1143" s="53">
        <v>0</v>
      </c>
      <c r="J1143" s="1">
        <v>0</v>
      </c>
      <c r="L1143" s="53">
        <v>0</v>
      </c>
      <c r="R1143" s="53">
        <v>0</v>
      </c>
      <c r="AA1143" s="53">
        <v>0</v>
      </c>
      <c r="AD1143" s="54">
        <v>0</v>
      </c>
      <c r="AP1143" s="1">
        <v>0</v>
      </c>
      <c r="AU1143" s="1">
        <v>0</v>
      </c>
      <c r="AV1143" s="1">
        <v>0</v>
      </c>
      <c r="AW1143" s="142" t="str">
        <f t="shared" si="34"/>
        <v/>
      </c>
      <c r="AX1143" s="142" t="str">
        <f t="shared" si="35"/>
        <v/>
      </c>
    </row>
    <row r="1144" spans="3:50">
      <c r="C1144" s="1" t="s">
        <v>1079</v>
      </c>
      <c r="D1144" s="1" t="s">
        <v>1082</v>
      </c>
      <c r="E1144" s="1">
        <v>31</v>
      </c>
      <c r="F1144" s="1">
        <v>230</v>
      </c>
      <c r="G1144" s="1">
        <v>230</v>
      </c>
      <c r="H1144" s="1">
        <v>600</v>
      </c>
      <c r="I1144" s="53">
        <v>138</v>
      </c>
      <c r="J1144" s="1">
        <v>100</v>
      </c>
      <c r="L1144" s="53">
        <v>138</v>
      </c>
      <c r="R1144" s="53">
        <v>0</v>
      </c>
      <c r="V1144" s="53">
        <v>27</v>
      </c>
      <c r="W1144" s="53">
        <v>40</v>
      </c>
      <c r="X1144" s="53">
        <v>23</v>
      </c>
      <c r="Y1144" s="53">
        <v>7</v>
      </c>
      <c r="Z1144" s="53">
        <v>3</v>
      </c>
      <c r="AA1144" s="53">
        <v>0</v>
      </c>
      <c r="AD1144" s="54">
        <v>0</v>
      </c>
      <c r="AH1144" s="54">
        <v>27</v>
      </c>
      <c r="AI1144" s="54">
        <v>40</v>
      </c>
      <c r="AJ1144" s="54">
        <v>23</v>
      </c>
      <c r="AK1144" s="1">
        <v>7</v>
      </c>
      <c r="AL1144" s="1">
        <v>3</v>
      </c>
      <c r="AP1144" s="1">
        <v>0</v>
      </c>
      <c r="AU1144" s="1">
        <v>0</v>
      </c>
      <c r="AV1144" s="1">
        <v>0</v>
      </c>
      <c r="AW1144" s="142" t="str">
        <f t="shared" si="34"/>
        <v/>
      </c>
      <c r="AX1144" s="142" t="str">
        <f t="shared" si="35"/>
        <v/>
      </c>
    </row>
    <row r="1145" spans="3:50">
      <c r="C1145" s="1" t="s">
        <v>1079</v>
      </c>
      <c r="D1145" s="1" t="s">
        <v>1038</v>
      </c>
      <c r="E1145" s="1">
        <v>113</v>
      </c>
      <c r="F1145" s="1">
        <v>1049</v>
      </c>
      <c r="G1145" s="1">
        <v>1049</v>
      </c>
      <c r="H1145" s="1">
        <v>600</v>
      </c>
      <c r="I1145" s="53">
        <v>629</v>
      </c>
      <c r="J1145" s="1">
        <v>100</v>
      </c>
      <c r="L1145" s="53">
        <v>629</v>
      </c>
      <c r="R1145" s="53">
        <v>0</v>
      </c>
      <c r="V1145" s="53">
        <v>5</v>
      </c>
      <c r="W1145" s="53">
        <v>42</v>
      </c>
      <c r="X1145" s="53">
        <v>50</v>
      </c>
      <c r="Y1145" s="53">
        <v>3</v>
      </c>
      <c r="AA1145" s="53">
        <v>0</v>
      </c>
      <c r="AD1145" s="54">
        <v>0</v>
      </c>
      <c r="AH1145" s="54">
        <v>5</v>
      </c>
      <c r="AI1145" s="54">
        <v>42</v>
      </c>
      <c r="AJ1145" s="54">
        <v>50</v>
      </c>
      <c r="AK1145" s="1">
        <v>3</v>
      </c>
      <c r="AP1145" s="1">
        <v>0</v>
      </c>
      <c r="AU1145" s="1">
        <v>0</v>
      </c>
      <c r="AV1145" s="1">
        <v>0</v>
      </c>
      <c r="AW1145" s="142" t="str">
        <f t="shared" si="34"/>
        <v/>
      </c>
      <c r="AX1145" s="142" t="str">
        <f t="shared" si="35"/>
        <v/>
      </c>
    </row>
    <row r="1146" spans="3:50">
      <c r="C1146" s="1" t="s">
        <v>1079</v>
      </c>
      <c r="D1146" s="1" t="s">
        <v>1083</v>
      </c>
      <c r="E1146" s="1">
        <v>4</v>
      </c>
      <c r="F1146" s="1">
        <v>24</v>
      </c>
      <c r="G1146" s="1">
        <v>24</v>
      </c>
      <c r="H1146" s="1">
        <v>600</v>
      </c>
      <c r="I1146" s="53">
        <v>14</v>
      </c>
      <c r="J1146" s="1">
        <v>100</v>
      </c>
      <c r="L1146" s="53">
        <v>14</v>
      </c>
      <c r="R1146" s="53">
        <v>0</v>
      </c>
      <c r="W1146" s="53">
        <v>67</v>
      </c>
      <c r="X1146" s="53">
        <v>33</v>
      </c>
      <c r="AA1146" s="53">
        <v>0</v>
      </c>
      <c r="AD1146" s="54">
        <v>0</v>
      </c>
      <c r="AI1146" s="54">
        <v>67</v>
      </c>
      <c r="AJ1146" s="54">
        <v>33</v>
      </c>
      <c r="AP1146" s="1">
        <v>0</v>
      </c>
      <c r="AU1146" s="1">
        <v>0</v>
      </c>
      <c r="AV1146" s="1">
        <v>0</v>
      </c>
      <c r="AW1146" s="142" t="str">
        <f t="shared" si="34"/>
        <v/>
      </c>
      <c r="AX1146" s="142" t="str">
        <f t="shared" si="35"/>
        <v/>
      </c>
    </row>
    <row r="1147" spans="3:50">
      <c r="C1147" s="1" t="s">
        <v>1079</v>
      </c>
      <c r="D1147" s="1" t="s">
        <v>1084</v>
      </c>
      <c r="E1147" s="1">
        <v>3</v>
      </c>
      <c r="F1147" s="1">
        <v>9</v>
      </c>
      <c r="G1147" s="1">
        <v>9</v>
      </c>
      <c r="H1147" s="1">
        <v>600</v>
      </c>
      <c r="I1147" s="53">
        <v>5</v>
      </c>
      <c r="J1147" s="1">
        <v>100</v>
      </c>
      <c r="L1147" s="53">
        <v>5</v>
      </c>
      <c r="R1147" s="53">
        <v>0</v>
      </c>
      <c r="W1147" s="53">
        <v>20</v>
      </c>
      <c r="X1147" s="53">
        <v>20</v>
      </c>
      <c r="Y1147" s="53">
        <v>60</v>
      </c>
      <c r="AA1147" s="53">
        <v>0</v>
      </c>
      <c r="AD1147" s="54">
        <v>0</v>
      </c>
      <c r="AI1147" s="54">
        <v>20</v>
      </c>
      <c r="AJ1147" s="54">
        <v>20</v>
      </c>
      <c r="AK1147" s="1">
        <v>60</v>
      </c>
      <c r="AP1147" s="1">
        <v>0</v>
      </c>
      <c r="AU1147" s="1">
        <v>0</v>
      </c>
      <c r="AV1147" s="1">
        <v>0</v>
      </c>
      <c r="AW1147" s="142" t="str">
        <f t="shared" si="34"/>
        <v/>
      </c>
      <c r="AX1147" s="142" t="str">
        <f t="shared" si="35"/>
        <v/>
      </c>
    </row>
    <row r="1148" spans="3:50">
      <c r="C1148" s="1" t="s">
        <v>1079</v>
      </c>
      <c r="D1148" s="1" t="s">
        <v>1085</v>
      </c>
      <c r="E1148" s="1">
        <v>0</v>
      </c>
      <c r="F1148" s="1">
        <v>0</v>
      </c>
      <c r="G1148" s="1">
        <v>0</v>
      </c>
      <c r="H1148" s="1">
        <v>0</v>
      </c>
      <c r="I1148" s="53">
        <v>0</v>
      </c>
      <c r="J1148" s="1">
        <v>0</v>
      </c>
      <c r="L1148" s="53">
        <v>0</v>
      </c>
      <c r="R1148" s="53">
        <v>0</v>
      </c>
      <c r="AA1148" s="53">
        <v>0</v>
      </c>
      <c r="AD1148" s="54">
        <v>0</v>
      </c>
      <c r="AP1148" s="1">
        <v>0</v>
      </c>
      <c r="AU1148" s="1">
        <v>0</v>
      </c>
      <c r="AV1148" s="1">
        <v>0</v>
      </c>
      <c r="AW1148" s="142" t="str">
        <f t="shared" si="34"/>
        <v/>
      </c>
      <c r="AX1148" s="142" t="str">
        <f t="shared" si="35"/>
        <v/>
      </c>
    </row>
    <row r="1149" spans="3:50">
      <c r="C1149" s="1" t="s">
        <v>1086</v>
      </c>
      <c r="E1149" s="1">
        <v>236</v>
      </c>
      <c r="F1149" s="1">
        <v>2781</v>
      </c>
      <c r="G1149" s="1">
        <v>1410</v>
      </c>
      <c r="H1149" s="1">
        <v>506</v>
      </c>
      <c r="I1149" s="53">
        <v>1407</v>
      </c>
      <c r="J1149" s="1">
        <v>100</v>
      </c>
      <c r="K1149" s="1">
        <v>0</v>
      </c>
      <c r="L1149" s="53">
        <v>2775.95</v>
      </c>
      <c r="M1149" s="53" t="s">
        <v>1032</v>
      </c>
      <c r="N1149" s="53" t="s">
        <v>1032</v>
      </c>
      <c r="O1149" s="53" t="s">
        <v>1032</v>
      </c>
      <c r="P1149" s="53" t="s">
        <v>1032</v>
      </c>
      <c r="Q1149" s="53" t="s">
        <v>1032</v>
      </c>
      <c r="R1149" s="53">
        <v>0</v>
      </c>
      <c r="S1149" s="53" t="s">
        <v>1032</v>
      </c>
      <c r="T1149" s="53" t="s">
        <v>1032</v>
      </c>
      <c r="U1149" s="53" t="s">
        <v>1032</v>
      </c>
      <c r="V1149" s="53">
        <v>0</v>
      </c>
      <c r="W1149" s="53">
        <v>0</v>
      </c>
      <c r="X1149" s="53">
        <v>80</v>
      </c>
      <c r="Y1149" s="53">
        <v>0</v>
      </c>
      <c r="Z1149" s="53">
        <v>0</v>
      </c>
      <c r="AA1149" s="53">
        <v>0</v>
      </c>
      <c r="AB1149" s="53" t="s">
        <v>1032</v>
      </c>
      <c r="AC1149" s="54" t="s">
        <v>1032</v>
      </c>
      <c r="AD1149" s="54">
        <v>0</v>
      </c>
      <c r="AE1149" s="54" t="s">
        <v>1032</v>
      </c>
      <c r="AF1149" s="54" t="s">
        <v>1032</v>
      </c>
      <c r="AG1149" s="54" t="s">
        <v>1032</v>
      </c>
      <c r="AH1149" s="54">
        <v>0</v>
      </c>
      <c r="AI1149" s="54">
        <v>0</v>
      </c>
      <c r="AJ1149" s="54">
        <v>80</v>
      </c>
      <c r="AK1149" s="1">
        <v>0</v>
      </c>
      <c r="AL1149" s="1">
        <v>0</v>
      </c>
      <c r="AM1149" s="1" t="s">
        <v>1032</v>
      </c>
      <c r="AN1149" s="1" t="s">
        <v>1032</v>
      </c>
      <c r="AO1149" s="1" t="s">
        <v>1032</v>
      </c>
      <c r="AP1149" s="1">
        <v>0</v>
      </c>
      <c r="AQ1149" s="1" t="s">
        <v>1032</v>
      </c>
      <c r="AR1149" s="1" t="s">
        <v>1032</v>
      </c>
      <c r="AS1149" s="1" t="s">
        <v>1032</v>
      </c>
      <c r="AT1149" s="1" t="s">
        <v>1032</v>
      </c>
      <c r="AU1149" s="1">
        <v>0</v>
      </c>
      <c r="AV1149" s="1">
        <v>80</v>
      </c>
      <c r="AW1149" s="142" t="str">
        <f t="shared" si="34"/>
        <v/>
      </c>
      <c r="AX1149" s="142" t="str">
        <f t="shared" si="35"/>
        <v/>
      </c>
    </row>
    <row r="1150" spans="3:50">
      <c r="C1150" s="1" t="s">
        <v>1087</v>
      </c>
      <c r="D1150" s="1" t="s">
        <v>1088</v>
      </c>
      <c r="E1150" s="1">
        <v>3</v>
      </c>
      <c r="F1150" s="1">
        <v>7</v>
      </c>
      <c r="G1150" s="1">
        <v>7</v>
      </c>
      <c r="H1150" s="1">
        <v>900</v>
      </c>
      <c r="I1150" s="53">
        <v>6</v>
      </c>
      <c r="J1150" s="1">
        <v>100</v>
      </c>
      <c r="K1150" s="1">
        <v>0</v>
      </c>
      <c r="L1150" s="53">
        <v>6.3</v>
      </c>
      <c r="R1150" s="53">
        <v>0</v>
      </c>
      <c r="V1150" s="53">
        <v>0</v>
      </c>
      <c r="W1150" s="53">
        <v>0</v>
      </c>
      <c r="X1150" s="53">
        <v>100</v>
      </c>
      <c r="Y1150" s="53">
        <v>0</v>
      </c>
      <c r="Z1150" s="53">
        <v>0</v>
      </c>
      <c r="AA1150" s="53">
        <v>0</v>
      </c>
      <c r="AD1150" s="54">
        <v>0</v>
      </c>
      <c r="AH1150" s="54">
        <v>0</v>
      </c>
      <c r="AI1150" s="54">
        <v>0</v>
      </c>
      <c r="AJ1150" s="54">
        <v>100</v>
      </c>
      <c r="AK1150" s="1">
        <v>0</v>
      </c>
      <c r="AL1150" s="1">
        <v>0</v>
      </c>
      <c r="AP1150" s="1">
        <v>0</v>
      </c>
      <c r="AU1150" s="1">
        <v>0</v>
      </c>
      <c r="AV1150" s="1">
        <v>100</v>
      </c>
      <c r="AW1150" s="142" t="str">
        <f t="shared" si="34"/>
        <v/>
      </c>
      <c r="AX1150" s="142" t="str">
        <f t="shared" si="35"/>
        <v/>
      </c>
    </row>
    <row r="1151" spans="3:50">
      <c r="C1151" s="1" t="s">
        <v>1087</v>
      </c>
      <c r="D1151" s="1" t="s">
        <v>1089</v>
      </c>
      <c r="E1151" s="1">
        <v>15</v>
      </c>
      <c r="F1151" s="1">
        <v>87</v>
      </c>
      <c r="G1151" s="1">
        <v>47</v>
      </c>
      <c r="H1151" s="1">
        <v>950</v>
      </c>
      <c r="I1151" s="53">
        <v>45</v>
      </c>
      <c r="J1151" s="1">
        <v>100</v>
      </c>
      <c r="K1151" s="1">
        <v>0</v>
      </c>
      <c r="L1151" s="53">
        <v>82.65</v>
      </c>
      <c r="R1151" s="53">
        <v>0</v>
      </c>
      <c r="V1151" s="53">
        <v>0</v>
      </c>
      <c r="W1151" s="53">
        <v>0</v>
      </c>
      <c r="X1151" s="53">
        <v>100</v>
      </c>
      <c r="Y1151" s="53">
        <v>0</v>
      </c>
      <c r="Z1151" s="53">
        <v>0</v>
      </c>
      <c r="AA1151" s="53">
        <v>0</v>
      </c>
      <c r="AD1151" s="54">
        <v>0</v>
      </c>
      <c r="AH1151" s="54">
        <v>0</v>
      </c>
      <c r="AI1151" s="54">
        <v>0</v>
      </c>
      <c r="AJ1151" s="54">
        <v>100</v>
      </c>
      <c r="AK1151" s="1">
        <v>0</v>
      </c>
      <c r="AL1151" s="1">
        <v>0</v>
      </c>
      <c r="AP1151" s="1">
        <v>0</v>
      </c>
      <c r="AU1151" s="1">
        <v>0</v>
      </c>
      <c r="AV1151" s="1">
        <v>100</v>
      </c>
      <c r="AW1151" s="142" t="str">
        <f t="shared" si="34"/>
        <v/>
      </c>
      <c r="AX1151" s="142" t="str">
        <f t="shared" si="35"/>
        <v/>
      </c>
    </row>
    <row r="1152" spans="3:50">
      <c r="C1152" s="1" t="s">
        <v>1087</v>
      </c>
      <c r="D1152" s="1" t="s">
        <v>1090</v>
      </c>
      <c r="E1152" s="1">
        <v>1</v>
      </c>
      <c r="F1152" s="1">
        <v>6</v>
      </c>
      <c r="G1152" s="1">
        <v>6</v>
      </c>
      <c r="H1152" s="1">
        <v>1000</v>
      </c>
      <c r="I1152" s="53">
        <v>6</v>
      </c>
      <c r="J1152" s="1">
        <v>100</v>
      </c>
      <c r="K1152" s="1">
        <v>0</v>
      </c>
      <c r="L1152" s="53">
        <v>6</v>
      </c>
      <c r="R1152" s="53">
        <v>0</v>
      </c>
      <c r="V1152" s="53">
        <v>0</v>
      </c>
      <c r="W1152" s="53">
        <v>0</v>
      </c>
      <c r="X1152" s="53">
        <v>100</v>
      </c>
      <c r="Y1152" s="53">
        <v>0</v>
      </c>
      <c r="Z1152" s="53">
        <v>0</v>
      </c>
      <c r="AA1152" s="53">
        <v>0</v>
      </c>
      <c r="AD1152" s="54">
        <v>0</v>
      </c>
      <c r="AH1152" s="54">
        <v>0</v>
      </c>
      <c r="AI1152" s="54">
        <v>0</v>
      </c>
      <c r="AJ1152" s="54">
        <v>100</v>
      </c>
      <c r="AK1152" s="1">
        <v>0</v>
      </c>
      <c r="AL1152" s="1">
        <v>0</v>
      </c>
      <c r="AP1152" s="1">
        <v>0</v>
      </c>
      <c r="AU1152" s="1">
        <v>0</v>
      </c>
      <c r="AV1152" s="1">
        <v>100</v>
      </c>
      <c r="AW1152" s="142" t="str">
        <f t="shared" si="34"/>
        <v/>
      </c>
      <c r="AX1152" s="142" t="str">
        <f t="shared" si="35"/>
        <v/>
      </c>
    </row>
    <row r="1153" spans="3:50">
      <c r="C1153" s="1" t="s">
        <v>1087</v>
      </c>
      <c r="D1153" s="1" t="s">
        <v>1091</v>
      </c>
      <c r="E1153" s="1">
        <v>0</v>
      </c>
      <c r="F1153" s="1">
        <v>0</v>
      </c>
      <c r="G1153" s="1">
        <v>0</v>
      </c>
      <c r="H1153" s="1">
        <v>0</v>
      </c>
      <c r="I1153" s="53">
        <v>0</v>
      </c>
      <c r="J1153" s="1">
        <v>100</v>
      </c>
      <c r="K1153" s="1">
        <v>0</v>
      </c>
      <c r="L1153" s="53">
        <v>0</v>
      </c>
      <c r="R1153" s="53">
        <v>0</v>
      </c>
      <c r="V1153" s="53">
        <v>0</v>
      </c>
      <c r="W1153" s="53">
        <v>0</v>
      </c>
      <c r="X1153" s="53">
        <v>100</v>
      </c>
      <c r="Y1153" s="53">
        <v>0</v>
      </c>
      <c r="Z1153" s="53">
        <v>0</v>
      </c>
      <c r="AA1153" s="53">
        <v>0</v>
      </c>
      <c r="AD1153" s="54">
        <v>0</v>
      </c>
      <c r="AH1153" s="54">
        <v>0</v>
      </c>
      <c r="AI1153" s="54">
        <v>0</v>
      </c>
      <c r="AJ1153" s="54">
        <v>100</v>
      </c>
      <c r="AK1153" s="1">
        <v>0</v>
      </c>
      <c r="AL1153" s="1">
        <v>0</v>
      </c>
      <c r="AP1153" s="1">
        <v>0</v>
      </c>
      <c r="AU1153" s="1">
        <v>0</v>
      </c>
      <c r="AV1153" s="1">
        <v>100</v>
      </c>
      <c r="AW1153" s="142" t="str">
        <f t="shared" si="34"/>
        <v/>
      </c>
      <c r="AX1153" s="142" t="str">
        <f t="shared" si="35"/>
        <v/>
      </c>
    </row>
    <row r="1154" spans="3:50">
      <c r="C1154" s="1" t="s">
        <v>1087</v>
      </c>
      <c r="D1154" s="1" t="s">
        <v>1092</v>
      </c>
      <c r="E1154" s="1">
        <v>217</v>
      </c>
      <c r="F1154" s="1">
        <v>2681</v>
      </c>
      <c r="G1154" s="1">
        <v>1350</v>
      </c>
      <c r="H1154" s="1">
        <v>1000</v>
      </c>
      <c r="I1154" s="53">
        <v>1350</v>
      </c>
      <c r="J1154" s="1">
        <v>100</v>
      </c>
      <c r="K1154" s="1">
        <v>0</v>
      </c>
      <c r="L1154" s="53">
        <v>2681</v>
      </c>
      <c r="R1154" s="53">
        <v>0</v>
      </c>
      <c r="V1154" s="53">
        <v>0</v>
      </c>
      <c r="W1154" s="53">
        <v>0</v>
      </c>
      <c r="X1154" s="53">
        <v>0</v>
      </c>
      <c r="Y1154" s="53">
        <v>0</v>
      </c>
      <c r="Z1154" s="53">
        <v>0</v>
      </c>
      <c r="AA1154" s="53">
        <v>0</v>
      </c>
      <c r="AD1154" s="54">
        <v>0</v>
      </c>
      <c r="AH1154" s="54">
        <v>0</v>
      </c>
      <c r="AI1154" s="54">
        <v>0</v>
      </c>
      <c r="AJ1154" s="54">
        <v>0</v>
      </c>
      <c r="AK1154" s="1">
        <v>0</v>
      </c>
      <c r="AL1154" s="1">
        <v>0</v>
      </c>
      <c r="AP1154" s="1">
        <v>0</v>
      </c>
      <c r="AU1154" s="1">
        <v>0</v>
      </c>
      <c r="AV1154" s="1">
        <v>0</v>
      </c>
      <c r="AW1154" s="142" t="str">
        <f t="shared" si="34"/>
        <v/>
      </c>
      <c r="AX1154" s="142" t="str">
        <f t="shared" si="35"/>
        <v/>
      </c>
    </row>
    <row r="1155" spans="3:50">
      <c r="C1155" s="1" t="s">
        <v>1103</v>
      </c>
      <c r="E1155" s="1">
        <v>369</v>
      </c>
      <c r="F1155" s="1">
        <v>5735</v>
      </c>
      <c r="G1155" s="1">
        <v>5735</v>
      </c>
      <c r="H1155" s="1">
        <v>700</v>
      </c>
      <c r="I1155" s="53">
        <v>4016</v>
      </c>
      <c r="J1155" s="1">
        <v>70</v>
      </c>
      <c r="K1155" s="1">
        <v>30</v>
      </c>
      <c r="L1155" s="53">
        <v>4016</v>
      </c>
      <c r="M1155" s="53" t="s">
        <v>1032</v>
      </c>
      <c r="N1155" s="53" t="s">
        <v>1032</v>
      </c>
      <c r="O1155" s="53" t="s">
        <v>1032</v>
      </c>
      <c r="P1155" s="53" t="s">
        <v>1032</v>
      </c>
      <c r="Q1155" s="53" t="s">
        <v>1032</v>
      </c>
      <c r="R1155" s="53">
        <v>0</v>
      </c>
      <c r="S1155" s="53" t="s">
        <v>1032</v>
      </c>
      <c r="T1155" s="53" t="s">
        <v>1032</v>
      </c>
      <c r="U1155" s="53" t="s">
        <v>1032</v>
      </c>
      <c r="V1155" s="53">
        <v>0</v>
      </c>
      <c r="W1155" s="53">
        <v>80</v>
      </c>
      <c r="X1155" s="53">
        <v>20</v>
      </c>
      <c r="Y1155" s="53">
        <v>0</v>
      </c>
      <c r="Z1155" s="53">
        <v>0</v>
      </c>
      <c r="AA1155" s="53">
        <v>0</v>
      </c>
      <c r="AB1155" s="53" t="s">
        <v>1032</v>
      </c>
      <c r="AC1155" s="54" t="s">
        <v>1032</v>
      </c>
      <c r="AD1155" s="54">
        <v>0</v>
      </c>
      <c r="AE1155" s="54" t="s">
        <v>1032</v>
      </c>
      <c r="AF1155" s="54" t="s">
        <v>1032</v>
      </c>
      <c r="AG1155" s="54" t="s">
        <v>1032</v>
      </c>
      <c r="AH1155" s="54">
        <v>0</v>
      </c>
      <c r="AI1155" s="54">
        <v>80</v>
      </c>
      <c r="AJ1155" s="54">
        <v>20</v>
      </c>
      <c r="AK1155" s="1">
        <v>0</v>
      </c>
      <c r="AL1155" s="1">
        <v>0</v>
      </c>
      <c r="AM1155" s="1" t="s">
        <v>1032</v>
      </c>
      <c r="AN1155" s="1" t="s">
        <v>1032</v>
      </c>
      <c r="AO1155" s="1" t="s">
        <v>1032</v>
      </c>
      <c r="AP1155" s="1">
        <v>0</v>
      </c>
      <c r="AQ1155" s="1" t="s">
        <v>1032</v>
      </c>
      <c r="AR1155" s="1" t="s">
        <v>1032</v>
      </c>
      <c r="AS1155" s="1" t="s">
        <v>1032</v>
      </c>
      <c r="AT1155" s="1" t="s">
        <v>1032</v>
      </c>
      <c r="AU1155" s="1">
        <v>80</v>
      </c>
      <c r="AV1155" s="1">
        <v>20</v>
      </c>
      <c r="AW1155" s="142" t="str">
        <f t="shared" ref="AW1155:AW1207" si="36">IF(SUM($E1155:$AV1155)&lt;&gt;0,IFERROR(IFERROR(INDEX(pname,MATCH($B1155,pid_fao,0),1),INDEX(pname,MATCH($B1155,pid_th,0),1)),""),"")</f>
        <v/>
      </c>
      <c r="AX1155" s="142" t="str">
        <f t="shared" ref="AX1155:AX1207" si="37">IF(SUM($E1155:$AV1155)&lt;&gt;0,IFERROR(IFERROR(INDEX(pname,MATCH($B1155,pid_fao,0),5),INDEX(pname,MATCH($B1155,pid_th,0),5)),""),"")</f>
        <v/>
      </c>
    </row>
    <row r="1156" spans="3:50">
      <c r="C1156" s="1" t="s">
        <v>1104</v>
      </c>
      <c r="D1156" s="1" t="s">
        <v>1105</v>
      </c>
      <c r="E1156" s="1">
        <v>0</v>
      </c>
      <c r="F1156" s="1">
        <v>0</v>
      </c>
      <c r="G1156" s="1">
        <v>0</v>
      </c>
      <c r="H1156" s="1">
        <v>0</v>
      </c>
      <c r="I1156" s="53">
        <v>0</v>
      </c>
      <c r="J1156" s="1">
        <v>0</v>
      </c>
      <c r="L1156" s="53">
        <v>0</v>
      </c>
      <c r="R1156" s="53">
        <v>0</v>
      </c>
      <c r="V1156" s="53">
        <v>0</v>
      </c>
      <c r="Y1156" s="53">
        <v>0</v>
      </c>
      <c r="Z1156" s="53">
        <v>0</v>
      </c>
      <c r="AA1156" s="53">
        <v>0</v>
      </c>
      <c r="AD1156" s="54">
        <v>0</v>
      </c>
      <c r="AH1156" s="54">
        <v>0</v>
      </c>
      <c r="AK1156" s="1">
        <v>0</v>
      </c>
      <c r="AL1156" s="1">
        <v>0</v>
      </c>
      <c r="AP1156" s="1">
        <v>0</v>
      </c>
      <c r="AW1156" s="142" t="str">
        <f t="shared" si="36"/>
        <v/>
      </c>
      <c r="AX1156" s="142" t="str">
        <f t="shared" si="37"/>
        <v/>
      </c>
    </row>
    <row r="1157" spans="3:50">
      <c r="C1157" s="1" t="s">
        <v>1104</v>
      </c>
      <c r="D1157" s="1" t="s">
        <v>1104</v>
      </c>
      <c r="E1157" s="1">
        <v>4</v>
      </c>
      <c r="F1157" s="1">
        <v>105</v>
      </c>
      <c r="G1157" s="1">
        <v>105</v>
      </c>
      <c r="H1157" s="1">
        <v>700</v>
      </c>
      <c r="I1157" s="53">
        <v>74</v>
      </c>
      <c r="J1157" s="1">
        <v>100</v>
      </c>
      <c r="L1157" s="53">
        <v>74</v>
      </c>
      <c r="R1157" s="53">
        <v>0</v>
      </c>
      <c r="V1157" s="53">
        <v>0</v>
      </c>
      <c r="W1157" s="53">
        <v>80</v>
      </c>
      <c r="X1157" s="53">
        <v>20</v>
      </c>
      <c r="Y1157" s="53">
        <v>0</v>
      </c>
      <c r="Z1157" s="53">
        <v>0</v>
      </c>
      <c r="AA1157" s="53">
        <v>0</v>
      </c>
      <c r="AD1157" s="54">
        <v>0</v>
      </c>
      <c r="AH1157" s="54">
        <v>0</v>
      </c>
      <c r="AI1157" s="54">
        <v>80</v>
      </c>
      <c r="AJ1157" s="54">
        <v>20</v>
      </c>
      <c r="AK1157" s="1">
        <v>0</v>
      </c>
      <c r="AL1157" s="1">
        <v>0</v>
      </c>
      <c r="AP1157" s="1">
        <v>0</v>
      </c>
      <c r="AU1157" s="1">
        <v>80</v>
      </c>
      <c r="AV1157" s="1">
        <v>20</v>
      </c>
      <c r="AW1157" s="142" t="str">
        <f t="shared" si="36"/>
        <v/>
      </c>
      <c r="AX1157" s="142" t="str">
        <f t="shared" si="37"/>
        <v/>
      </c>
    </row>
    <row r="1158" spans="3:50">
      <c r="C1158" s="1" t="s">
        <v>1104</v>
      </c>
      <c r="D1158" s="1" t="s">
        <v>1106</v>
      </c>
      <c r="E1158" s="1">
        <v>0</v>
      </c>
      <c r="F1158" s="1">
        <v>0</v>
      </c>
      <c r="G1158" s="1">
        <v>0</v>
      </c>
      <c r="H1158" s="1">
        <v>0</v>
      </c>
      <c r="I1158" s="53">
        <v>0</v>
      </c>
      <c r="J1158" s="1">
        <v>0</v>
      </c>
      <c r="L1158" s="53">
        <v>0</v>
      </c>
      <c r="R1158" s="53">
        <v>0</v>
      </c>
      <c r="V1158" s="53">
        <v>0</v>
      </c>
      <c r="Y1158" s="53">
        <v>0</v>
      </c>
      <c r="Z1158" s="53">
        <v>0</v>
      </c>
      <c r="AA1158" s="53">
        <v>0</v>
      </c>
      <c r="AD1158" s="54">
        <v>0</v>
      </c>
      <c r="AH1158" s="54">
        <v>0</v>
      </c>
      <c r="AK1158" s="1">
        <v>0</v>
      </c>
      <c r="AL1158" s="1">
        <v>0</v>
      </c>
      <c r="AP1158" s="1">
        <v>0</v>
      </c>
      <c r="AW1158" s="142" t="str">
        <f t="shared" si="36"/>
        <v/>
      </c>
      <c r="AX1158" s="142" t="str">
        <f t="shared" si="37"/>
        <v/>
      </c>
    </row>
    <row r="1159" spans="3:50">
      <c r="C1159" s="1" t="s">
        <v>1104</v>
      </c>
      <c r="D1159" s="1" t="s">
        <v>1107</v>
      </c>
      <c r="E1159" s="1">
        <v>83</v>
      </c>
      <c r="F1159" s="1">
        <v>878</v>
      </c>
      <c r="G1159" s="1">
        <v>878</v>
      </c>
      <c r="H1159" s="1">
        <v>700</v>
      </c>
      <c r="I1159" s="53">
        <v>615</v>
      </c>
      <c r="J1159" s="1">
        <v>100</v>
      </c>
      <c r="L1159" s="53">
        <v>615</v>
      </c>
      <c r="R1159" s="53">
        <v>0</v>
      </c>
      <c r="V1159" s="53">
        <v>0</v>
      </c>
      <c r="W1159" s="53">
        <v>80</v>
      </c>
      <c r="X1159" s="53">
        <v>20</v>
      </c>
      <c r="Y1159" s="53">
        <v>0</v>
      </c>
      <c r="Z1159" s="53">
        <v>0</v>
      </c>
      <c r="AA1159" s="53">
        <v>0</v>
      </c>
      <c r="AD1159" s="54">
        <v>0</v>
      </c>
      <c r="AH1159" s="54">
        <v>0</v>
      </c>
      <c r="AI1159" s="54">
        <v>80</v>
      </c>
      <c r="AJ1159" s="54">
        <v>20</v>
      </c>
      <c r="AK1159" s="1">
        <v>0</v>
      </c>
      <c r="AL1159" s="1">
        <v>0</v>
      </c>
      <c r="AP1159" s="1">
        <v>0</v>
      </c>
      <c r="AU1159" s="1">
        <v>80</v>
      </c>
      <c r="AV1159" s="1">
        <v>20</v>
      </c>
      <c r="AW1159" s="142" t="str">
        <f t="shared" si="36"/>
        <v/>
      </c>
      <c r="AX1159" s="142" t="str">
        <f t="shared" si="37"/>
        <v/>
      </c>
    </row>
    <row r="1160" spans="3:50">
      <c r="C1160" s="1" t="s">
        <v>1104</v>
      </c>
      <c r="D1160" s="1" t="s">
        <v>1108</v>
      </c>
      <c r="E1160" s="1">
        <v>102</v>
      </c>
      <c r="F1160" s="1">
        <v>1432</v>
      </c>
      <c r="G1160" s="1">
        <v>1432</v>
      </c>
      <c r="H1160" s="1">
        <v>700</v>
      </c>
      <c r="I1160" s="53">
        <v>1002</v>
      </c>
      <c r="J1160" s="1">
        <v>100</v>
      </c>
      <c r="L1160" s="53">
        <v>1002</v>
      </c>
      <c r="R1160" s="53">
        <v>0</v>
      </c>
      <c r="V1160" s="53">
        <v>0</v>
      </c>
      <c r="W1160" s="53">
        <v>80</v>
      </c>
      <c r="X1160" s="53">
        <v>20</v>
      </c>
      <c r="Y1160" s="53">
        <v>0</v>
      </c>
      <c r="Z1160" s="53">
        <v>0</v>
      </c>
      <c r="AA1160" s="53">
        <v>0</v>
      </c>
      <c r="AD1160" s="54">
        <v>0</v>
      </c>
      <c r="AH1160" s="54">
        <v>0</v>
      </c>
      <c r="AI1160" s="54">
        <v>80</v>
      </c>
      <c r="AJ1160" s="54">
        <v>20</v>
      </c>
      <c r="AK1160" s="1">
        <v>0</v>
      </c>
      <c r="AL1160" s="1">
        <v>0</v>
      </c>
      <c r="AP1160" s="1">
        <v>0</v>
      </c>
      <c r="AU1160" s="1">
        <v>80</v>
      </c>
      <c r="AV1160" s="1">
        <v>20</v>
      </c>
      <c r="AW1160" s="142" t="str">
        <f t="shared" si="36"/>
        <v/>
      </c>
      <c r="AX1160" s="142" t="str">
        <f t="shared" si="37"/>
        <v/>
      </c>
    </row>
    <row r="1161" spans="3:50">
      <c r="C1161" s="1" t="s">
        <v>1104</v>
      </c>
      <c r="D1161" s="1" t="s">
        <v>1109</v>
      </c>
      <c r="E1161" s="1">
        <v>0</v>
      </c>
      <c r="F1161" s="1">
        <v>0</v>
      </c>
      <c r="G1161" s="1">
        <v>0</v>
      </c>
      <c r="H1161" s="1">
        <v>0</v>
      </c>
      <c r="I1161" s="53">
        <v>0</v>
      </c>
      <c r="J1161" s="1">
        <v>0</v>
      </c>
      <c r="L1161" s="53">
        <v>0</v>
      </c>
      <c r="R1161" s="53">
        <v>0</v>
      </c>
      <c r="V1161" s="53">
        <v>0</v>
      </c>
      <c r="Y1161" s="53">
        <v>0</v>
      </c>
      <c r="Z1161" s="53">
        <v>0</v>
      </c>
      <c r="AA1161" s="53">
        <v>0</v>
      </c>
      <c r="AD1161" s="54">
        <v>0</v>
      </c>
      <c r="AH1161" s="54">
        <v>0</v>
      </c>
      <c r="AK1161" s="1">
        <v>0</v>
      </c>
      <c r="AL1161" s="1">
        <v>0</v>
      </c>
      <c r="AP1161" s="1">
        <v>0</v>
      </c>
      <c r="AW1161" s="142" t="str">
        <f t="shared" si="36"/>
        <v/>
      </c>
      <c r="AX1161" s="142" t="str">
        <f t="shared" si="37"/>
        <v/>
      </c>
    </row>
    <row r="1162" spans="3:50">
      <c r="C1162" s="1" t="s">
        <v>1104</v>
      </c>
      <c r="D1162" s="1" t="s">
        <v>1110</v>
      </c>
      <c r="E1162" s="1">
        <v>25</v>
      </c>
      <c r="F1162" s="1">
        <v>910</v>
      </c>
      <c r="G1162" s="1">
        <v>910</v>
      </c>
      <c r="H1162" s="1">
        <v>700</v>
      </c>
      <c r="I1162" s="53">
        <v>637</v>
      </c>
      <c r="J1162" s="1">
        <v>100</v>
      </c>
      <c r="L1162" s="53">
        <v>637</v>
      </c>
      <c r="R1162" s="53">
        <v>0</v>
      </c>
      <c r="V1162" s="53">
        <v>0</v>
      </c>
      <c r="W1162" s="53">
        <v>80</v>
      </c>
      <c r="X1162" s="53">
        <v>20</v>
      </c>
      <c r="Y1162" s="53">
        <v>0</v>
      </c>
      <c r="Z1162" s="53">
        <v>0</v>
      </c>
      <c r="AA1162" s="53">
        <v>0</v>
      </c>
      <c r="AD1162" s="54">
        <v>0</v>
      </c>
      <c r="AH1162" s="54">
        <v>0</v>
      </c>
      <c r="AI1162" s="54">
        <v>80</v>
      </c>
      <c r="AJ1162" s="54">
        <v>20</v>
      </c>
      <c r="AK1162" s="1">
        <v>0</v>
      </c>
      <c r="AL1162" s="1">
        <v>0</v>
      </c>
      <c r="AP1162" s="1">
        <v>0</v>
      </c>
      <c r="AU1162" s="1">
        <v>80</v>
      </c>
      <c r="AV1162" s="1">
        <v>20</v>
      </c>
      <c r="AW1162" s="142" t="str">
        <f t="shared" si="36"/>
        <v/>
      </c>
      <c r="AX1162" s="142" t="str">
        <f t="shared" si="37"/>
        <v/>
      </c>
    </row>
    <row r="1163" spans="3:50">
      <c r="C1163" s="1" t="s">
        <v>1104</v>
      </c>
      <c r="D1163" s="1" t="s">
        <v>1111</v>
      </c>
      <c r="E1163" s="1">
        <v>10</v>
      </c>
      <c r="F1163" s="1">
        <v>211</v>
      </c>
      <c r="G1163" s="1">
        <v>211</v>
      </c>
      <c r="H1163" s="1">
        <v>700</v>
      </c>
      <c r="I1163" s="53">
        <v>148</v>
      </c>
      <c r="J1163" s="1">
        <v>100</v>
      </c>
      <c r="L1163" s="53">
        <v>148</v>
      </c>
      <c r="R1163" s="53">
        <v>0</v>
      </c>
      <c r="V1163" s="53">
        <v>0</v>
      </c>
      <c r="W1163" s="53">
        <v>80</v>
      </c>
      <c r="X1163" s="53">
        <v>20</v>
      </c>
      <c r="Y1163" s="53">
        <v>0</v>
      </c>
      <c r="Z1163" s="53">
        <v>0</v>
      </c>
      <c r="AA1163" s="53">
        <v>0</v>
      </c>
      <c r="AD1163" s="54">
        <v>0</v>
      </c>
      <c r="AH1163" s="54">
        <v>0</v>
      </c>
      <c r="AI1163" s="54">
        <v>80</v>
      </c>
      <c r="AJ1163" s="54">
        <v>20</v>
      </c>
      <c r="AK1163" s="1">
        <v>0</v>
      </c>
      <c r="AL1163" s="1">
        <v>0</v>
      </c>
      <c r="AP1163" s="1">
        <v>0</v>
      </c>
      <c r="AU1163" s="1">
        <v>80</v>
      </c>
      <c r="AV1163" s="1">
        <v>20</v>
      </c>
      <c r="AW1163" s="142" t="str">
        <f t="shared" si="36"/>
        <v/>
      </c>
      <c r="AX1163" s="142" t="str">
        <f t="shared" si="37"/>
        <v/>
      </c>
    </row>
    <row r="1164" spans="3:50">
      <c r="C1164" s="1" t="s">
        <v>1104</v>
      </c>
      <c r="D1164" s="1" t="s">
        <v>1112</v>
      </c>
      <c r="E1164" s="1">
        <v>51</v>
      </c>
      <c r="F1164" s="1">
        <v>765</v>
      </c>
      <c r="G1164" s="1">
        <v>765</v>
      </c>
      <c r="H1164" s="1">
        <v>700</v>
      </c>
      <c r="I1164" s="53">
        <v>536</v>
      </c>
      <c r="J1164" s="1">
        <v>100</v>
      </c>
      <c r="L1164" s="53">
        <v>536</v>
      </c>
      <c r="R1164" s="53">
        <v>0</v>
      </c>
      <c r="V1164" s="53">
        <v>0</v>
      </c>
      <c r="W1164" s="53">
        <v>80</v>
      </c>
      <c r="X1164" s="53">
        <v>20</v>
      </c>
      <c r="Y1164" s="53">
        <v>0</v>
      </c>
      <c r="Z1164" s="53">
        <v>0</v>
      </c>
      <c r="AA1164" s="53">
        <v>0</v>
      </c>
      <c r="AD1164" s="54">
        <v>0</v>
      </c>
      <c r="AH1164" s="54">
        <v>0</v>
      </c>
      <c r="AI1164" s="54">
        <v>80</v>
      </c>
      <c r="AJ1164" s="54">
        <v>20</v>
      </c>
      <c r="AK1164" s="1">
        <v>0</v>
      </c>
      <c r="AL1164" s="1">
        <v>0</v>
      </c>
      <c r="AP1164" s="1">
        <v>0</v>
      </c>
      <c r="AU1164" s="1">
        <v>80</v>
      </c>
      <c r="AV1164" s="1">
        <v>20</v>
      </c>
      <c r="AW1164" s="142" t="str">
        <f t="shared" si="36"/>
        <v/>
      </c>
      <c r="AX1164" s="142" t="str">
        <f t="shared" si="37"/>
        <v/>
      </c>
    </row>
    <row r="1165" spans="3:50">
      <c r="C1165" s="1" t="s">
        <v>1104</v>
      </c>
      <c r="D1165" s="1" t="s">
        <v>1113</v>
      </c>
      <c r="E1165" s="1">
        <v>94</v>
      </c>
      <c r="F1165" s="1">
        <v>1434</v>
      </c>
      <c r="G1165" s="1">
        <v>1434</v>
      </c>
      <c r="H1165" s="1">
        <v>700</v>
      </c>
      <c r="I1165" s="53">
        <v>1004</v>
      </c>
      <c r="J1165" s="1">
        <v>100</v>
      </c>
      <c r="L1165" s="53">
        <v>1004</v>
      </c>
      <c r="R1165" s="53">
        <v>0</v>
      </c>
      <c r="V1165" s="53">
        <v>0</v>
      </c>
      <c r="W1165" s="53">
        <v>80</v>
      </c>
      <c r="X1165" s="53">
        <v>20</v>
      </c>
      <c r="Y1165" s="53">
        <v>0</v>
      </c>
      <c r="Z1165" s="53">
        <v>0</v>
      </c>
      <c r="AA1165" s="53">
        <v>0</v>
      </c>
      <c r="AD1165" s="54">
        <v>0</v>
      </c>
      <c r="AH1165" s="54">
        <v>0</v>
      </c>
      <c r="AI1165" s="54">
        <v>80</v>
      </c>
      <c r="AJ1165" s="54">
        <v>20</v>
      </c>
      <c r="AK1165" s="1">
        <v>0</v>
      </c>
      <c r="AL1165" s="1">
        <v>0</v>
      </c>
      <c r="AP1165" s="1">
        <v>0</v>
      </c>
      <c r="AU1165" s="1">
        <v>80</v>
      </c>
      <c r="AV1165" s="1">
        <v>20</v>
      </c>
      <c r="AW1165" s="142" t="str">
        <f t="shared" si="36"/>
        <v/>
      </c>
      <c r="AX1165" s="142" t="str">
        <f t="shared" si="37"/>
        <v/>
      </c>
    </row>
    <row r="1166" spans="3:50">
      <c r="C1166" s="1" t="s">
        <v>1114</v>
      </c>
      <c r="E1166" s="1">
        <v>8838</v>
      </c>
      <c r="F1166" s="1">
        <v>135763.22</v>
      </c>
      <c r="G1166" s="1">
        <v>0</v>
      </c>
      <c r="H1166" s="1">
        <v>829</v>
      </c>
      <c r="I1166" s="53">
        <v>112602</v>
      </c>
      <c r="J1166" s="1">
        <v>100</v>
      </c>
      <c r="K1166" s="1">
        <v>0</v>
      </c>
      <c r="L1166" s="53">
        <v>112602</v>
      </c>
      <c r="M1166" s="53" t="s">
        <v>1032</v>
      </c>
      <c r="N1166" s="53" t="s">
        <v>1032</v>
      </c>
      <c r="O1166" s="53" t="s">
        <v>1032</v>
      </c>
      <c r="P1166" s="53" t="s">
        <v>1032</v>
      </c>
      <c r="Q1166" s="53" t="s">
        <v>1032</v>
      </c>
      <c r="R1166" s="53" t="s">
        <v>1032</v>
      </c>
      <c r="S1166" s="53" t="s">
        <v>1032</v>
      </c>
      <c r="T1166" s="53" t="s">
        <v>1032</v>
      </c>
      <c r="U1166" s="53" t="s">
        <v>1032</v>
      </c>
      <c r="V1166" s="53" t="s">
        <v>1032</v>
      </c>
      <c r="W1166" s="53" t="s">
        <v>1032</v>
      </c>
      <c r="X1166" s="53" t="s">
        <v>1032</v>
      </c>
      <c r="Y1166" s="53" t="s">
        <v>1032</v>
      </c>
      <c r="Z1166" s="53" t="s">
        <v>1032</v>
      </c>
      <c r="AA1166" s="53" t="s">
        <v>1032</v>
      </c>
      <c r="AB1166" s="53" t="s">
        <v>1032</v>
      </c>
      <c r="AC1166" s="54" t="s">
        <v>1032</v>
      </c>
      <c r="AD1166" s="54" t="s">
        <v>1032</v>
      </c>
      <c r="AE1166" s="54" t="s">
        <v>1032</v>
      </c>
      <c r="AF1166" s="54" t="s">
        <v>1032</v>
      </c>
      <c r="AG1166" s="54" t="s">
        <v>1032</v>
      </c>
      <c r="AH1166" s="54" t="s">
        <v>1032</v>
      </c>
      <c r="AI1166" s="54" t="s">
        <v>1032</v>
      </c>
      <c r="AJ1166" s="54" t="s">
        <v>1032</v>
      </c>
      <c r="AK1166" s="1" t="s">
        <v>1032</v>
      </c>
      <c r="AL1166" s="1" t="s">
        <v>1032</v>
      </c>
      <c r="AM1166" s="1" t="s">
        <v>1032</v>
      </c>
      <c r="AN1166" s="1" t="s">
        <v>1032</v>
      </c>
      <c r="AO1166" s="1" t="s">
        <v>1032</v>
      </c>
      <c r="AP1166" s="1" t="s">
        <v>1032</v>
      </c>
      <c r="AQ1166" s="1" t="s">
        <v>1032</v>
      </c>
      <c r="AR1166" s="1" t="s">
        <v>1032</v>
      </c>
      <c r="AS1166" s="1" t="s">
        <v>1032</v>
      </c>
      <c r="AT1166" s="1" t="s">
        <v>1032</v>
      </c>
      <c r="AU1166" s="1" t="s">
        <v>1032</v>
      </c>
      <c r="AV1166" s="1" t="s">
        <v>1032</v>
      </c>
      <c r="AW1166" s="142" t="str">
        <f t="shared" si="36"/>
        <v/>
      </c>
      <c r="AX1166" s="142" t="str">
        <f t="shared" si="37"/>
        <v/>
      </c>
    </row>
    <row r="1167" spans="3:50">
      <c r="C1167" s="1" t="s">
        <v>1115</v>
      </c>
      <c r="D1167" s="1" t="s">
        <v>1116</v>
      </c>
      <c r="E1167" s="1">
        <v>259</v>
      </c>
      <c r="F1167" s="1">
        <v>3409.5</v>
      </c>
      <c r="H1167" s="1">
        <v>700</v>
      </c>
      <c r="I1167" s="53">
        <v>2386</v>
      </c>
      <c r="J1167" s="1">
        <v>100</v>
      </c>
      <c r="L1167" s="53">
        <v>2386</v>
      </c>
      <c r="AW1167" s="142" t="str">
        <f t="shared" si="36"/>
        <v/>
      </c>
      <c r="AX1167" s="142" t="str">
        <f t="shared" si="37"/>
        <v/>
      </c>
    </row>
    <row r="1168" spans="3:50">
      <c r="C1168" s="1" t="s">
        <v>1115</v>
      </c>
      <c r="D1168" s="1" t="s">
        <v>1115</v>
      </c>
      <c r="E1168" s="1">
        <v>191</v>
      </c>
      <c r="F1168" s="1">
        <v>1935.25</v>
      </c>
      <c r="H1168" s="1">
        <v>700</v>
      </c>
      <c r="I1168" s="53">
        <v>1354</v>
      </c>
      <c r="J1168" s="1">
        <v>100</v>
      </c>
      <c r="L1168" s="53">
        <v>1354</v>
      </c>
      <c r="AW1168" s="142" t="str">
        <f t="shared" si="36"/>
        <v/>
      </c>
      <c r="AX1168" s="142" t="str">
        <f t="shared" si="37"/>
        <v/>
      </c>
    </row>
    <row r="1169" spans="3:50">
      <c r="C1169" s="1" t="s">
        <v>1115</v>
      </c>
      <c r="D1169" s="1" t="s">
        <v>1117</v>
      </c>
      <c r="E1169" s="1">
        <v>377</v>
      </c>
      <c r="F1169" s="1">
        <v>4917.75</v>
      </c>
      <c r="H1169" s="1">
        <v>800</v>
      </c>
      <c r="I1169" s="53">
        <v>3933</v>
      </c>
      <c r="J1169" s="1">
        <v>100</v>
      </c>
      <c r="L1169" s="53">
        <v>3933</v>
      </c>
      <c r="AW1169" s="142" t="str">
        <f t="shared" si="36"/>
        <v/>
      </c>
      <c r="AX1169" s="142" t="str">
        <f t="shared" si="37"/>
        <v/>
      </c>
    </row>
    <row r="1170" spans="3:50">
      <c r="C1170" s="1" t="s">
        <v>1115</v>
      </c>
      <c r="D1170" s="1" t="s">
        <v>1118</v>
      </c>
      <c r="E1170" s="1">
        <v>408</v>
      </c>
      <c r="F1170" s="1">
        <v>5227.99</v>
      </c>
      <c r="H1170" s="1">
        <v>700</v>
      </c>
      <c r="I1170" s="53">
        <v>3658</v>
      </c>
      <c r="J1170" s="1">
        <v>100</v>
      </c>
      <c r="L1170" s="53">
        <v>3658</v>
      </c>
      <c r="AW1170" s="142" t="str">
        <f t="shared" si="36"/>
        <v/>
      </c>
      <c r="AX1170" s="142" t="str">
        <f t="shared" si="37"/>
        <v/>
      </c>
    </row>
    <row r="1171" spans="3:50">
      <c r="C1171" s="1" t="s">
        <v>1115</v>
      </c>
      <c r="D1171" s="1" t="s">
        <v>1119</v>
      </c>
      <c r="E1171" s="1">
        <v>1138</v>
      </c>
      <c r="F1171" s="1">
        <v>18574.68</v>
      </c>
      <c r="H1171" s="1">
        <v>800</v>
      </c>
      <c r="I1171" s="53">
        <v>14859</v>
      </c>
      <c r="J1171" s="1">
        <v>100</v>
      </c>
      <c r="L1171" s="53">
        <v>14859</v>
      </c>
      <c r="AW1171" s="142" t="str">
        <f t="shared" si="36"/>
        <v/>
      </c>
      <c r="AX1171" s="142" t="str">
        <f t="shared" si="37"/>
        <v/>
      </c>
    </row>
    <row r="1172" spans="3:50">
      <c r="C1172" s="1" t="s">
        <v>1115</v>
      </c>
      <c r="D1172" s="1" t="s">
        <v>1120</v>
      </c>
      <c r="E1172" s="1">
        <v>468</v>
      </c>
      <c r="F1172" s="1">
        <v>8019.98</v>
      </c>
      <c r="H1172" s="1">
        <v>700</v>
      </c>
      <c r="I1172" s="53">
        <v>5613</v>
      </c>
      <c r="J1172" s="1">
        <v>100</v>
      </c>
      <c r="L1172" s="53">
        <v>5613</v>
      </c>
      <c r="AW1172" s="142" t="str">
        <f t="shared" si="36"/>
        <v/>
      </c>
      <c r="AX1172" s="142" t="str">
        <f t="shared" si="37"/>
        <v/>
      </c>
    </row>
    <row r="1173" spans="3:50">
      <c r="C1173" s="1" t="s">
        <v>1115</v>
      </c>
      <c r="D1173" s="1" t="s">
        <v>1121</v>
      </c>
      <c r="E1173" s="1">
        <v>631</v>
      </c>
      <c r="F1173" s="1">
        <v>9410.34</v>
      </c>
      <c r="H1173" s="1">
        <v>800</v>
      </c>
      <c r="I1173" s="53">
        <v>7528</v>
      </c>
      <c r="J1173" s="1">
        <v>100</v>
      </c>
      <c r="L1173" s="53">
        <v>7528</v>
      </c>
      <c r="AW1173" s="142" t="str">
        <f t="shared" si="36"/>
        <v/>
      </c>
      <c r="AX1173" s="142" t="str">
        <f t="shared" si="37"/>
        <v/>
      </c>
    </row>
    <row r="1174" spans="3:50">
      <c r="C1174" s="1" t="s">
        <v>1115</v>
      </c>
      <c r="D1174" s="1" t="s">
        <v>1122</v>
      </c>
      <c r="E1174" s="1">
        <v>522</v>
      </c>
      <c r="F1174" s="1">
        <v>7023.03</v>
      </c>
      <c r="H1174" s="1">
        <v>800</v>
      </c>
      <c r="I1174" s="53">
        <v>5618</v>
      </c>
      <c r="J1174" s="1">
        <v>100</v>
      </c>
      <c r="L1174" s="53">
        <v>5618</v>
      </c>
      <c r="AW1174" s="142" t="str">
        <f t="shared" si="36"/>
        <v/>
      </c>
      <c r="AX1174" s="142" t="str">
        <f t="shared" si="37"/>
        <v/>
      </c>
    </row>
    <row r="1175" spans="3:50">
      <c r="C1175" s="1" t="s">
        <v>1115</v>
      </c>
      <c r="D1175" s="1" t="s">
        <v>1123</v>
      </c>
      <c r="E1175" s="1">
        <v>221</v>
      </c>
      <c r="F1175" s="1">
        <v>3087.15</v>
      </c>
      <c r="H1175" s="1">
        <v>800</v>
      </c>
      <c r="I1175" s="53">
        <v>2469</v>
      </c>
      <c r="J1175" s="1">
        <v>100</v>
      </c>
      <c r="L1175" s="53">
        <v>2469</v>
      </c>
      <c r="AW1175" s="142" t="str">
        <f t="shared" si="36"/>
        <v/>
      </c>
      <c r="AX1175" s="142" t="str">
        <f t="shared" si="37"/>
        <v/>
      </c>
    </row>
    <row r="1176" spans="3:50">
      <c r="C1176" s="1" t="s">
        <v>1115</v>
      </c>
      <c r="D1176" s="1" t="s">
        <v>1124</v>
      </c>
      <c r="E1176" s="1">
        <v>519</v>
      </c>
      <c r="F1176" s="1">
        <v>6643.87</v>
      </c>
      <c r="H1176" s="1">
        <v>700</v>
      </c>
      <c r="I1176" s="53">
        <v>4650</v>
      </c>
      <c r="J1176" s="1">
        <v>100</v>
      </c>
      <c r="L1176" s="53">
        <v>4650</v>
      </c>
      <c r="AW1176" s="142" t="str">
        <f t="shared" si="36"/>
        <v/>
      </c>
      <c r="AX1176" s="142" t="str">
        <f t="shared" si="37"/>
        <v/>
      </c>
    </row>
    <row r="1177" spans="3:50">
      <c r="C1177" s="1" t="s">
        <v>1115</v>
      </c>
      <c r="D1177" s="1" t="s">
        <v>1125</v>
      </c>
      <c r="E1177" s="1">
        <v>995</v>
      </c>
      <c r="F1177" s="1">
        <v>13990.93</v>
      </c>
      <c r="H1177" s="1">
        <v>900</v>
      </c>
      <c r="I1177" s="53">
        <v>12591</v>
      </c>
      <c r="J1177" s="1">
        <v>100</v>
      </c>
      <c r="L1177" s="53">
        <v>12591</v>
      </c>
      <c r="AW1177" s="142" t="str">
        <f t="shared" si="36"/>
        <v/>
      </c>
      <c r="AX1177" s="142" t="str">
        <f t="shared" si="37"/>
        <v/>
      </c>
    </row>
    <row r="1178" spans="3:50">
      <c r="C1178" s="1" t="s">
        <v>1115</v>
      </c>
      <c r="D1178" s="1" t="s">
        <v>1126</v>
      </c>
      <c r="E1178" s="1">
        <v>273</v>
      </c>
      <c r="F1178" s="1">
        <v>3856.36</v>
      </c>
      <c r="H1178" s="1">
        <v>700</v>
      </c>
      <c r="I1178" s="53">
        <v>2699</v>
      </c>
      <c r="J1178" s="1">
        <v>100</v>
      </c>
      <c r="L1178" s="53">
        <v>2699</v>
      </c>
      <c r="AW1178" s="142" t="str">
        <f t="shared" si="36"/>
        <v/>
      </c>
      <c r="AX1178" s="142" t="str">
        <f t="shared" si="37"/>
        <v/>
      </c>
    </row>
    <row r="1179" spans="3:50">
      <c r="C1179" s="1" t="s">
        <v>1115</v>
      </c>
      <c r="D1179" s="1" t="s">
        <v>1127</v>
      </c>
      <c r="E1179" s="1">
        <v>515</v>
      </c>
      <c r="F1179" s="1">
        <v>7176.25</v>
      </c>
      <c r="H1179" s="1">
        <v>800</v>
      </c>
      <c r="I1179" s="53">
        <v>5740</v>
      </c>
      <c r="J1179" s="1">
        <v>100</v>
      </c>
      <c r="L1179" s="53">
        <v>5740</v>
      </c>
      <c r="AW1179" s="142" t="str">
        <f t="shared" si="36"/>
        <v/>
      </c>
      <c r="AX1179" s="142" t="str">
        <f t="shared" si="37"/>
        <v/>
      </c>
    </row>
    <row r="1180" spans="3:50">
      <c r="C1180" s="1" t="s">
        <v>1115</v>
      </c>
      <c r="D1180" s="1" t="s">
        <v>1128</v>
      </c>
      <c r="E1180" s="1">
        <v>328</v>
      </c>
      <c r="F1180" s="1">
        <v>4251.62</v>
      </c>
      <c r="H1180" s="1">
        <v>900</v>
      </c>
      <c r="I1180" s="53">
        <v>3825</v>
      </c>
      <c r="J1180" s="1">
        <v>100</v>
      </c>
      <c r="L1180" s="53">
        <v>3825</v>
      </c>
      <c r="AW1180" s="142" t="str">
        <f t="shared" si="36"/>
        <v/>
      </c>
      <c r="AX1180" s="142" t="str">
        <f t="shared" si="37"/>
        <v/>
      </c>
    </row>
    <row r="1181" spans="3:50">
      <c r="C1181" s="1" t="s">
        <v>1115</v>
      </c>
      <c r="D1181" s="1" t="s">
        <v>1129</v>
      </c>
      <c r="E1181" s="1">
        <v>663</v>
      </c>
      <c r="F1181" s="1">
        <v>12725.65</v>
      </c>
      <c r="H1181" s="1">
        <v>1200</v>
      </c>
      <c r="I1181" s="53">
        <v>15270</v>
      </c>
      <c r="J1181" s="1">
        <v>100</v>
      </c>
      <c r="L1181" s="53">
        <v>15270</v>
      </c>
      <c r="AW1181" s="142" t="str">
        <f t="shared" si="36"/>
        <v/>
      </c>
      <c r="AX1181" s="142" t="str">
        <f t="shared" si="37"/>
        <v/>
      </c>
    </row>
    <row r="1182" spans="3:50">
      <c r="C1182" s="1" t="s">
        <v>1115</v>
      </c>
      <c r="D1182" s="1" t="s">
        <v>1130</v>
      </c>
      <c r="E1182" s="1">
        <v>1330</v>
      </c>
      <c r="F1182" s="1">
        <v>25512.87</v>
      </c>
      <c r="H1182" s="1">
        <v>800</v>
      </c>
      <c r="I1182" s="53">
        <v>20409</v>
      </c>
      <c r="J1182" s="1">
        <v>100</v>
      </c>
      <c r="L1182" s="53">
        <v>20409</v>
      </c>
      <c r="AW1182" s="142" t="str">
        <f t="shared" si="36"/>
        <v/>
      </c>
      <c r="AX1182" s="142" t="str">
        <f t="shared" si="37"/>
        <v/>
      </c>
    </row>
    <row r="1183" spans="3:50">
      <c r="C1183" s="1" t="s">
        <v>1131</v>
      </c>
      <c r="E1183" s="1">
        <v>2365</v>
      </c>
      <c r="F1183" s="1">
        <v>47889</v>
      </c>
      <c r="G1183" s="1">
        <v>47889</v>
      </c>
      <c r="H1183" s="1">
        <v>1000</v>
      </c>
      <c r="I1183" s="53">
        <v>47889</v>
      </c>
      <c r="J1183" s="1">
        <v>37.5</v>
      </c>
      <c r="K1183" s="1">
        <v>62.5</v>
      </c>
      <c r="L1183" s="53">
        <v>47889</v>
      </c>
      <c r="M1183" s="53" t="s">
        <v>1032</v>
      </c>
      <c r="N1183" s="53" t="s">
        <v>1032</v>
      </c>
      <c r="O1183" s="53" t="s">
        <v>1032</v>
      </c>
      <c r="P1183" s="53" t="s">
        <v>1032</v>
      </c>
      <c r="Q1183" s="53" t="s">
        <v>1032</v>
      </c>
      <c r="R1183" s="53">
        <v>0</v>
      </c>
      <c r="S1183" s="53" t="s">
        <v>1032</v>
      </c>
      <c r="T1183" s="53" t="s">
        <v>1032</v>
      </c>
      <c r="U1183" s="53" t="s">
        <v>1032</v>
      </c>
      <c r="V1183" s="53">
        <v>0</v>
      </c>
      <c r="W1183" s="53">
        <v>80</v>
      </c>
      <c r="X1183" s="53">
        <v>20</v>
      </c>
      <c r="Y1183" s="53">
        <v>0</v>
      </c>
      <c r="Z1183" s="53">
        <v>0</v>
      </c>
      <c r="AA1183" s="53">
        <v>0</v>
      </c>
      <c r="AB1183" s="53" t="s">
        <v>1032</v>
      </c>
      <c r="AC1183" s="54" t="s">
        <v>1032</v>
      </c>
      <c r="AD1183" s="54">
        <v>0</v>
      </c>
      <c r="AE1183" s="54" t="s">
        <v>1032</v>
      </c>
      <c r="AF1183" s="54" t="s">
        <v>1032</v>
      </c>
      <c r="AG1183" s="54" t="s">
        <v>1032</v>
      </c>
      <c r="AH1183" s="54">
        <v>0</v>
      </c>
      <c r="AI1183" s="54">
        <v>80</v>
      </c>
      <c r="AJ1183" s="54">
        <v>20</v>
      </c>
      <c r="AK1183" s="1">
        <v>0</v>
      </c>
      <c r="AL1183" s="1">
        <v>0</v>
      </c>
      <c r="AM1183" s="1" t="s">
        <v>1032</v>
      </c>
      <c r="AN1183" s="1" t="s">
        <v>1032</v>
      </c>
      <c r="AO1183" s="1" t="s">
        <v>1032</v>
      </c>
      <c r="AP1183" s="1">
        <v>0</v>
      </c>
      <c r="AQ1183" s="1" t="s">
        <v>1032</v>
      </c>
      <c r="AR1183" s="1" t="s">
        <v>1032</v>
      </c>
      <c r="AS1183" s="1" t="s">
        <v>1032</v>
      </c>
      <c r="AT1183" s="1" t="s">
        <v>1032</v>
      </c>
      <c r="AU1183" s="1">
        <v>80</v>
      </c>
      <c r="AV1183" s="1">
        <v>20</v>
      </c>
      <c r="AW1183" s="142" t="str">
        <f t="shared" si="36"/>
        <v/>
      </c>
      <c r="AX1183" s="142" t="str">
        <f t="shared" si="37"/>
        <v/>
      </c>
    </row>
    <row r="1184" spans="3:50">
      <c r="C1184" s="1" t="s">
        <v>1132</v>
      </c>
      <c r="D1184" s="1" t="s">
        <v>1135</v>
      </c>
      <c r="E1184" s="1">
        <v>714</v>
      </c>
      <c r="F1184" s="1">
        <v>14892</v>
      </c>
      <c r="G1184" s="1">
        <v>14892</v>
      </c>
      <c r="H1184" s="1">
        <v>1000</v>
      </c>
      <c r="I1184" s="53">
        <v>14892</v>
      </c>
      <c r="J1184" s="1">
        <v>50</v>
      </c>
      <c r="K1184" s="1">
        <v>50</v>
      </c>
      <c r="L1184" s="53">
        <v>14892</v>
      </c>
      <c r="R1184" s="53">
        <v>0</v>
      </c>
      <c r="V1184" s="53">
        <v>0</v>
      </c>
      <c r="W1184" s="53">
        <v>80</v>
      </c>
      <c r="X1184" s="53">
        <v>20</v>
      </c>
      <c r="Y1184" s="53">
        <v>0</v>
      </c>
      <c r="Z1184" s="53">
        <v>0</v>
      </c>
      <c r="AA1184" s="53">
        <v>0</v>
      </c>
      <c r="AD1184" s="54">
        <v>0</v>
      </c>
      <c r="AH1184" s="54">
        <v>0</v>
      </c>
      <c r="AI1184" s="54">
        <v>80</v>
      </c>
      <c r="AJ1184" s="54">
        <v>20</v>
      </c>
      <c r="AK1184" s="1">
        <v>0</v>
      </c>
      <c r="AL1184" s="1">
        <v>0</v>
      </c>
      <c r="AP1184" s="1">
        <v>0</v>
      </c>
      <c r="AU1184" s="1">
        <v>80</v>
      </c>
      <c r="AV1184" s="1">
        <v>20</v>
      </c>
      <c r="AW1184" s="142" t="str">
        <f t="shared" si="36"/>
        <v/>
      </c>
      <c r="AX1184" s="142" t="str">
        <f t="shared" si="37"/>
        <v/>
      </c>
    </row>
    <row r="1185" spans="3:50">
      <c r="C1185" s="1" t="s">
        <v>1132</v>
      </c>
      <c r="D1185" s="1" t="s">
        <v>1136</v>
      </c>
      <c r="E1185" s="1">
        <v>855</v>
      </c>
      <c r="F1185" s="1">
        <v>17944</v>
      </c>
      <c r="G1185" s="1">
        <v>17944</v>
      </c>
      <c r="H1185" s="1">
        <v>1000</v>
      </c>
      <c r="I1185" s="53">
        <v>17944</v>
      </c>
      <c r="J1185" s="1">
        <v>50</v>
      </c>
      <c r="K1185" s="1">
        <v>50</v>
      </c>
      <c r="L1185" s="53">
        <v>17944</v>
      </c>
      <c r="R1185" s="53">
        <v>0</v>
      </c>
      <c r="V1185" s="53">
        <v>0</v>
      </c>
      <c r="W1185" s="53">
        <v>80</v>
      </c>
      <c r="X1185" s="53">
        <v>20</v>
      </c>
      <c r="Y1185" s="53">
        <v>0</v>
      </c>
      <c r="Z1185" s="53">
        <v>0</v>
      </c>
      <c r="AA1185" s="53">
        <v>0</v>
      </c>
      <c r="AD1185" s="54">
        <v>0</v>
      </c>
      <c r="AH1185" s="54">
        <v>0</v>
      </c>
      <c r="AI1185" s="54">
        <v>80</v>
      </c>
      <c r="AJ1185" s="54">
        <v>20</v>
      </c>
      <c r="AK1185" s="1">
        <v>0</v>
      </c>
      <c r="AL1185" s="1">
        <v>0</v>
      </c>
      <c r="AP1185" s="1">
        <v>0</v>
      </c>
      <c r="AU1185" s="1">
        <v>80</v>
      </c>
      <c r="AV1185" s="1">
        <v>20</v>
      </c>
      <c r="AW1185" s="142" t="str">
        <f t="shared" si="36"/>
        <v/>
      </c>
      <c r="AX1185" s="142" t="str">
        <f t="shared" si="37"/>
        <v/>
      </c>
    </row>
    <row r="1186" spans="3:50">
      <c r="C1186" s="1" t="s">
        <v>1132</v>
      </c>
      <c r="D1186" s="1" t="s">
        <v>1133</v>
      </c>
      <c r="E1186" s="1">
        <v>465</v>
      </c>
      <c r="F1186" s="1">
        <v>10449</v>
      </c>
      <c r="G1186" s="1">
        <v>10449</v>
      </c>
      <c r="H1186" s="1">
        <v>1000</v>
      </c>
      <c r="I1186" s="53">
        <v>10449</v>
      </c>
      <c r="J1186" s="1">
        <v>30</v>
      </c>
      <c r="K1186" s="1">
        <v>70</v>
      </c>
      <c r="L1186" s="53">
        <v>10449</v>
      </c>
      <c r="R1186" s="53">
        <v>0</v>
      </c>
      <c r="V1186" s="53">
        <v>0</v>
      </c>
      <c r="W1186" s="53">
        <v>80</v>
      </c>
      <c r="X1186" s="53">
        <v>20</v>
      </c>
      <c r="Y1186" s="53">
        <v>0</v>
      </c>
      <c r="Z1186" s="53">
        <v>0</v>
      </c>
      <c r="AA1186" s="53">
        <v>0</v>
      </c>
      <c r="AD1186" s="54">
        <v>0</v>
      </c>
      <c r="AH1186" s="54">
        <v>0</v>
      </c>
      <c r="AI1186" s="54">
        <v>80</v>
      </c>
      <c r="AJ1186" s="54">
        <v>20</v>
      </c>
      <c r="AK1186" s="1">
        <v>0</v>
      </c>
      <c r="AL1186" s="1">
        <v>0</v>
      </c>
      <c r="AP1186" s="1">
        <v>0</v>
      </c>
      <c r="AU1186" s="1">
        <v>80</v>
      </c>
      <c r="AV1186" s="1">
        <v>20</v>
      </c>
      <c r="AW1186" s="142" t="str">
        <f t="shared" si="36"/>
        <v/>
      </c>
      <c r="AX1186" s="142" t="str">
        <f t="shared" si="37"/>
        <v/>
      </c>
    </row>
    <row r="1187" spans="3:50">
      <c r="C1187" s="1" t="s">
        <v>1132</v>
      </c>
      <c r="D1187" s="1" t="s">
        <v>1134</v>
      </c>
      <c r="E1187" s="1">
        <v>331</v>
      </c>
      <c r="F1187" s="1">
        <v>4604</v>
      </c>
      <c r="G1187" s="1">
        <v>4604</v>
      </c>
      <c r="H1187" s="1">
        <v>1000</v>
      </c>
      <c r="I1187" s="53">
        <v>4604</v>
      </c>
      <c r="J1187" s="1">
        <v>20</v>
      </c>
      <c r="K1187" s="1">
        <v>80</v>
      </c>
      <c r="L1187" s="53">
        <v>4604</v>
      </c>
      <c r="R1187" s="53">
        <v>0</v>
      </c>
      <c r="V1187" s="53">
        <v>0</v>
      </c>
      <c r="W1187" s="53">
        <v>80</v>
      </c>
      <c r="X1187" s="53">
        <v>20</v>
      </c>
      <c r="Y1187" s="53">
        <v>0</v>
      </c>
      <c r="Z1187" s="53">
        <v>0</v>
      </c>
      <c r="AA1187" s="53">
        <v>0</v>
      </c>
      <c r="AD1187" s="54">
        <v>0</v>
      </c>
      <c r="AH1187" s="54">
        <v>0</v>
      </c>
      <c r="AI1187" s="54">
        <v>80</v>
      </c>
      <c r="AJ1187" s="54">
        <v>20</v>
      </c>
      <c r="AK1187" s="1">
        <v>0</v>
      </c>
      <c r="AL1187" s="1">
        <v>0</v>
      </c>
      <c r="AP1187" s="1">
        <v>0</v>
      </c>
      <c r="AU1187" s="1">
        <v>80</v>
      </c>
      <c r="AV1187" s="1">
        <v>20</v>
      </c>
      <c r="AW1187" s="142" t="str">
        <f t="shared" si="36"/>
        <v/>
      </c>
      <c r="AX1187" s="142" t="str">
        <f t="shared" si="37"/>
        <v/>
      </c>
    </row>
    <row r="1188" spans="3:50">
      <c r="C1188" s="1" t="s">
        <v>1143</v>
      </c>
      <c r="E1188" s="1">
        <v>2397</v>
      </c>
      <c r="F1188" s="1">
        <v>33260</v>
      </c>
      <c r="G1188" s="1">
        <v>9868</v>
      </c>
      <c r="H1188" s="1">
        <v>237</v>
      </c>
      <c r="I1188" s="53">
        <v>7894</v>
      </c>
      <c r="J1188" s="1">
        <v>100</v>
      </c>
      <c r="K1188" s="1">
        <v>0</v>
      </c>
      <c r="L1188" s="53">
        <v>26608</v>
      </c>
      <c r="M1188" s="53" t="s">
        <v>1032</v>
      </c>
      <c r="N1188" s="53" t="s">
        <v>1032</v>
      </c>
      <c r="O1188" s="53" t="s">
        <v>1032</v>
      </c>
      <c r="P1188" s="53" t="s">
        <v>1032</v>
      </c>
      <c r="Q1188" s="53" t="s">
        <v>1032</v>
      </c>
      <c r="R1188" s="53">
        <v>0</v>
      </c>
      <c r="S1188" s="53" t="s">
        <v>1032</v>
      </c>
      <c r="T1188" s="53" t="s">
        <v>1032</v>
      </c>
      <c r="U1188" s="53" t="s">
        <v>1032</v>
      </c>
      <c r="V1188" s="53">
        <v>0</v>
      </c>
      <c r="W1188" s="53">
        <v>20</v>
      </c>
      <c r="X1188" s="53">
        <v>70</v>
      </c>
      <c r="Y1188" s="53">
        <v>10</v>
      </c>
      <c r="Z1188" s="53">
        <v>0</v>
      </c>
      <c r="AA1188" s="53">
        <v>0</v>
      </c>
      <c r="AB1188" s="53" t="s">
        <v>1032</v>
      </c>
      <c r="AC1188" s="54" t="s">
        <v>1032</v>
      </c>
      <c r="AD1188" s="54">
        <v>0</v>
      </c>
      <c r="AE1188" s="54" t="s">
        <v>1032</v>
      </c>
      <c r="AF1188" s="54" t="s">
        <v>1032</v>
      </c>
      <c r="AG1188" s="54" t="s">
        <v>1032</v>
      </c>
      <c r="AH1188" s="54">
        <v>0</v>
      </c>
      <c r="AI1188" s="54">
        <v>20</v>
      </c>
      <c r="AJ1188" s="54">
        <v>70</v>
      </c>
      <c r="AK1188" s="1">
        <v>10</v>
      </c>
      <c r="AL1188" s="1">
        <v>0</v>
      </c>
      <c r="AM1188" s="1" t="s">
        <v>1032</v>
      </c>
      <c r="AN1188" s="1" t="s">
        <v>1032</v>
      </c>
      <c r="AO1188" s="1" t="s">
        <v>1032</v>
      </c>
      <c r="AP1188" s="1">
        <v>0</v>
      </c>
      <c r="AQ1188" s="1" t="s">
        <v>1032</v>
      </c>
      <c r="AR1188" s="1" t="s">
        <v>1032</v>
      </c>
      <c r="AS1188" s="1" t="s">
        <v>1032</v>
      </c>
      <c r="AT1188" s="1" t="s">
        <v>1032</v>
      </c>
      <c r="AU1188" s="1">
        <v>20</v>
      </c>
      <c r="AV1188" s="1">
        <v>70</v>
      </c>
      <c r="AW1188" s="142" t="str">
        <f t="shared" si="36"/>
        <v/>
      </c>
      <c r="AX1188" s="142" t="str">
        <f t="shared" si="37"/>
        <v/>
      </c>
    </row>
    <row r="1189" spans="3:50">
      <c r="C1189" s="1" t="s">
        <v>1144</v>
      </c>
      <c r="D1189" s="1" t="s">
        <v>1145</v>
      </c>
      <c r="E1189" s="1">
        <v>103</v>
      </c>
      <c r="F1189" s="1">
        <v>1061</v>
      </c>
      <c r="G1189" s="1">
        <v>151</v>
      </c>
      <c r="H1189" s="1">
        <v>800</v>
      </c>
      <c r="I1189" s="53">
        <v>121</v>
      </c>
      <c r="J1189" s="1">
        <v>100</v>
      </c>
      <c r="K1189" s="1">
        <v>0</v>
      </c>
      <c r="L1189" s="53">
        <v>848.8</v>
      </c>
      <c r="R1189" s="53">
        <v>0</v>
      </c>
      <c r="V1189" s="53">
        <v>0</v>
      </c>
      <c r="W1189" s="53">
        <v>20</v>
      </c>
      <c r="X1189" s="53">
        <v>70</v>
      </c>
      <c r="Y1189" s="53">
        <v>10</v>
      </c>
      <c r="Z1189" s="53">
        <v>0</v>
      </c>
      <c r="AA1189" s="53">
        <v>0</v>
      </c>
      <c r="AD1189" s="54">
        <v>0</v>
      </c>
      <c r="AH1189" s="54">
        <v>0</v>
      </c>
      <c r="AI1189" s="54">
        <v>20</v>
      </c>
      <c r="AJ1189" s="54">
        <v>70</v>
      </c>
      <c r="AK1189" s="1">
        <v>10</v>
      </c>
      <c r="AL1189" s="1">
        <v>0</v>
      </c>
      <c r="AP1189" s="1">
        <v>0</v>
      </c>
      <c r="AU1189" s="1">
        <v>20</v>
      </c>
      <c r="AV1189" s="1">
        <v>70</v>
      </c>
      <c r="AW1189" s="142" t="str">
        <f t="shared" si="36"/>
        <v/>
      </c>
      <c r="AX1189" s="142" t="str">
        <f t="shared" si="37"/>
        <v/>
      </c>
    </row>
    <row r="1190" spans="3:50">
      <c r="C1190" s="1" t="s">
        <v>1144</v>
      </c>
      <c r="D1190" s="1" t="s">
        <v>1146</v>
      </c>
      <c r="E1190" s="1">
        <v>201</v>
      </c>
      <c r="F1190" s="1">
        <v>2258</v>
      </c>
      <c r="G1190" s="1">
        <v>893</v>
      </c>
      <c r="H1190" s="1">
        <v>800</v>
      </c>
      <c r="I1190" s="53">
        <v>714</v>
      </c>
      <c r="J1190" s="1">
        <v>100</v>
      </c>
      <c r="K1190" s="1">
        <v>0</v>
      </c>
      <c r="L1190" s="53">
        <v>1806.4</v>
      </c>
      <c r="R1190" s="53">
        <v>0</v>
      </c>
      <c r="V1190" s="53">
        <v>0</v>
      </c>
      <c r="W1190" s="53">
        <v>20</v>
      </c>
      <c r="X1190" s="53">
        <v>70</v>
      </c>
      <c r="Y1190" s="53">
        <v>10</v>
      </c>
      <c r="Z1190" s="53">
        <v>0</v>
      </c>
      <c r="AA1190" s="53">
        <v>0</v>
      </c>
      <c r="AD1190" s="54">
        <v>0</v>
      </c>
      <c r="AH1190" s="54">
        <v>0</v>
      </c>
      <c r="AI1190" s="54">
        <v>20</v>
      </c>
      <c r="AJ1190" s="54">
        <v>70</v>
      </c>
      <c r="AK1190" s="1">
        <v>10</v>
      </c>
      <c r="AL1190" s="1">
        <v>0</v>
      </c>
      <c r="AP1190" s="1">
        <v>0</v>
      </c>
      <c r="AU1190" s="1">
        <v>20</v>
      </c>
      <c r="AV1190" s="1">
        <v>70</v>
      </c>
      <c r="AW1190" s="142" t="str">
        <f t="shared" si="36"/>
        <v/>
      </c>
      <c r="AX1190" s="142" t="str">
        <f t="shared" si="37"/>
        <v/>
      </c>
    </row>
    <row r="1191" spans="3:50">
      <c r="C1191" s="1" t="s">
        <v>1144</v>
      </c>
      <c r="D1191" s="1" t="s">
        <v>1147</v>
      </c>
      <c r="E1191" s="1">
        <v>27</v>
      </c>
      <c r="F1191" s="1">
        <v>405</v>
      </c>
      <c r="G1191" s="1">
        <v>196</v>
      </c>
      <c r="H1191" s="1">
        <v>800</v>
      </c>
      <c r="I1191" s="53">
        <v>157</v>
      </c>
      <c r="J1191" s="1">
        <v>100</v>
      </c>
      <c r="K1191" s="1">
        <v>0</v>
      </c>
      <c r="L1191" s="53">
        <v>324</v>
      </c>
      <c r="R1191" s="53">
        <v>0</v>
      </c>
      <c r="V1191" s="53">
        <v>0</v>
      </c>
      <c r="W1191" s="53">
        <v>20</v>
      </c>
      <c r="X1191" s="53">
        <v>70</v>
      </c>
      <c r="Y1191" s="53">
        <v>10</v>
      </c>
      <c r="Z1191" s="53">
        <v>0</v>
      </c>
      <c r="AA1191" s="53">
        <v>0</v>
      </c>
      <c r="AD1191" s="54">
        <v>0</v>
      </c>
      <c r="AH1191" s="54">
        <v>0</v>
      </c>
      <c r="AI1191" s="54">
        <v>20</v>
      </c>
      <c r="AJ1191" s="54">
        <v>70</v>
      </c>
      <c r="AK1191" s="1">
        <v>10</v>
      </c>
      <c r="AL1191" s="1">
        <v>0</v>
      </c>
      <c r="AP1191" s="1">
        <v>0</v>
      </c>
      <c r="AU1191" s="1">
        <v>20</v>
      </c>
      <c r="AV1191" s="1">
        <v>70</v>
      </c>
      <c r="AW1191" s="142" t="str">
        <f t="shared" si="36"/>
        <v/>
      </c>
      <c r="AX1191" s="142" t="str">
        <f t="shared" si="37"/>
        <v/>
      </c>
    </row>
    <row r="1192" spans="3:50">
      <c r="C1192" s="1" t="s">
        <v>1144</v>
      </c>
      <c r="D1192" s="1" t="s">
        <v>1148</v>
      </c>
      <c r="E1192" s="1">
        <v>286</v>
      </c>
      <c r="F1192" s="1">
        <v>4209</v>
      </c>
      <c r="G1192" s="1">
        <v>884</v>
      </c>
      <c r="H1192" s="1">
        <v>800</v>
      </c>
      <c r="I1192" s="53">
        <v>707</v>
      </c>
      <c r="J1192" s="1">
        <v>100</v>
      </c>
      <c r="K1192" s="1">
        <v>0</v>
      </c>
      <c r="L1192" s="53">
        <v>3367.2</v>
      </c>
      <c r="R1192" s="53">
        <v>0</v>
      </c>
      <c r="V1192" s="53">
        <v>0</v>
      </c>
      <c r="W1192" s="53">
        <v>20</v>
      </c>
      <c r="X1192" s="53">
        <v>70</v>
      </c>
      <c r="Y1192" s="53">
        <v>10</v>
      </c>
      <c r="Z1192" s="53">
        <v>0</v>
      </c>
      <c r="AA1192" s="53">
        <v>0</v>
      </c>
      <c r="AD1192" s="54">
        <v>0</v>
      </c>
      <c r="AH1192" s="54">
        <v>0</v>
      </c>
      <c r="AI1192" s="54">
        <v>20</v>
      </c>
      <c r="AJ1192" s="54">
        <v>70</v>
      </c>
      <c r="AK1192" s="1">
        <v>10</v>
      </c>
      <c r="AL1192" s="1">
        <v>0</v>
      </c>
      <c r="AP1192" s="1">
        <v>0</v>
      </c>
      <c r="AU1192" s="1">
        <v>20</v>
      </c>
      <c r="AV1192" s="1">
        <v>70</v>
      </c>
      <c r="AW1192" s="142" t="str">
        <f t="shared" si="36"/>
        <v/>
      </c>
      <c r="AX1192" s="142" t="str">
        <f t="shared" si="37"/>
        <v/>
      </c>
    </row>
    <row r="1193" spans="3:50">
      <c r="C1193" s="1" t="s">
        <v>1144</v>
      </c>
      <c r="D1193" s="1" t="s">
        <v>1144</v>
      </c>
      <c r="E1193" s="1">
        <v>278</v>
      </c>
      <c r="F1193" s="1">
        <v>3632</v>
      </c>
      <c r="G1193" s="1">
        <v>1145</v>
      </c>
      <c r="H1193" s="1">
        <v>800</v>
      </c>
      <c r="I1193" s="53">
        <v>916</v>
      </c>
      <c r="J1193" s="1">
        <v>100</v>
      </c>
      <c r="K1193" s="1">
        <v>0</v>
      </c>
      <c r="L1193" s="53">
        <v>2905.6</v>
      </c>
      <c r="R1193" s="53">
        <v>0</v>
      </c>
      <c r="V1193" s="53">
        <v>0</v>
      </c>
      <c r="W1193" s="53">
        <v>20</v>
      </c>
      <c r="X1193" s="53">
        <v>70</v>
      </c>
      <c r="Y1193" s="53">
        <v>10</v>
      </c>
      <c r="Z1193" s="53">
        <v>0</v>
      </c>
      <c r="AA1193" s="53">
        <v>0</v>
      </c>
      <c r="AD1193" s="54">
        <v>0</v>
      </c>
      <c r="AH1193" s="54">
        <v>0</v>
      </c>
      <c r="AI1193" s="54">
        <v>20</v>
      </c>
      <c r="AJ1193" s="54">
        <v>70</v>
      </c>
      <c r="AK1193" s="1">
        <v>10</v>
      </c>
      <c r="AL1193" s="1">
        <v>0</v>
      </c>
      <c r="AP1193" s="1">
        <v>0</v>
      </c>
      <c r="AU1193" s="1">
        <v>20</v>
      </c>
      <c r="AV1193" s="1">
        <v>70</v>
      </c>
      <c r="AW1193" s="142" t="str">
        <f t="shared" si="36"/>
        <v/>
      </c>
      <c r="AX1193" s="142" t="str">
        <f t="shared" si="37"/>
        <v/>
      </c>
    </row>
    <row r="1194" spans="3:50">
      <c r="C1194" s="1" t="s">
        <v>1144</v>
      </c>
      <c r="D1194" s="1" t="s">
        <v>1149</v>
      </c>
      <c r="E1194" s="1">
        <v>792</v>
      </c>
      <c r="F1194" s="1">
        <v>12749</v>
      </c>
      <c r="G1194" s="1">
        <v>4184</v>
      </c>
      <c r="H1194" s="1">
        <v>800</v>
      </c>
      <c r="I1194" s="53">
        <v>3347</v>
      </c>
      <c r="J1194" s="1">
        <v>100</v>
      </c>
      <c r="K1194" s="1">
        <v>0</v>
      </c>
      <c r="L1194" s="53">
        <v>10199.200000000001</v>
      </c>
      <c r="R1194" s="53">
        <v>0</v>
      </c>
      <c r="V1194" s="53">
        <v>0</v>
      </c>
      <c r="W1194" s="53">
        <v>20</v>
      </c>
      <c r="X1194" s="53">
        <v>70</v>
      </c>
      <c r="Y1194" s="53">
        <v>10</v>
      </c>
      <c r="Z1194" s="53">
        <v>0</v>
      </c>
      <c r="AA1194" s="53">
        <v>0</v>
      </c>
      <c r="AD1194" s="54">
        <v>0</v>
      </c>
      <c r="AH1194" s="54">
        <v>0</v>
      </c>
      <c r="AI1194" s="54">
        <v>20</v>
      </c>
      <c r="AJ1194" s="54">
        <v>70</v>
      </c>
      <c r="AK1194" s="1">
        <v>10</v>
      </c>
      <c r="AL1194" s="1">
        <v>0</v>
      </c>
      <c r="AP1194" s="1">
        <v>0</v>
      </c>
      <c r="AU1194" s="1">
        <v>20</v>
      </c>
      <c r="AV1194" s="1">
        <v>70</v>
      </c>
      <c r="AW1194" s="142" t="str">
        <f t="shared" si="36"/>
        <v/>
      </c>
      <c r="AX1194" s="142" t="str">
        <f t="shared" si="37"/>
        <v/>
      </c>
    </row>
    <row r="1195" spans="3:50">
      <c r="C1195" s="1" t="s">
        <v>1144</v>
      </c>
      <c r="D1195" s="1" t="s">
        <v>1150</v>
      </c>
      <c r="E1195" s="1">
        <v>91</v>
      </c>
      <c r="F1195" s="1">
        <v>757</v>
      </c>
      <c r="G1195" s="1">
        <v>183</v>
      </c>
      <c r="H1195" s="1">
        <v>800</v>
      </c>
      <c r="I1195" s="53">
        <v>146</v>
      </c>
      <c r="J1195" s="1">
        <v>100</v>
      </c>
      <c r="K1195" s="1">
        <v>0</v>
      </c>
      <c r="L1195" s="53">
        <v>605.6</v>
      </c>
      <c r="R1195" s="53">
        <v>0</v>
      </c>
      <c r="V1195" s="53">
        <v>0</v>
      </c>
      <c r="W1195" s="53">
        <v>20</v>
      </c>
      <c r="X1195" s="53">
        <v>70</v>
      </c>
      <c r="Y1195" s="53">
        <v>10</v>
      </c>
      <c r="Z1195" s="53">
        <v>0</v>
      </c>
      <c r="AA1195" s="53">
        <v>0</v>
      </c>
      <c r="AD1195" s="54">
        <v>0</v>
      </c>
      <c r="AH1195" s="54">
        <v>0</v>
      </c>
      <c r="AI1195" s="54">
        <v>20</v>
      </c>
      <c r="AJ1195" s="54">
        <v>70</v>
      </c>
      <c r="AK1195" s="1">
        <v>10</v>
      </c>
      <c r="AL1195" s="1">
        <v>0</v>
      </c>
      <c r="AP1195" s="1">
        <v>0</v>
      </c>
      <c r="AU1195" s="1">
        <v>20</v>
      </c>
      <c r="AV1195" s="1">
        <v>70</v>
      </c>
      <c r="AW1195" s="142" t="str">
        <f t="shared" si="36"/>
        <v/>
      </c>
      <c r="AX1195" s="142" t="str">
        <f t="shared" si="37"/>
        <v/>
      </c>
    </row>
    <row r="1196" spans="3:50">
      <c r="C1196" s="1" t="s">
        <v>1144</v>
      </c>
      <c r="D1196" s="1" t="s">
        <v>1151</v>
      </c>
      <c r="E1196" s="1">
        <v>265</v>
      </c>
      <c r="F1196" s="1">
        <v>3483</v>
      </c>
      <c r="G1196" s="1">
        <v>711</v>
      </c>
      <c r="H1196" s="1">
        <v>800</v>
      </c>
      <c r="I1196" s="53">
        <v>569</v>
      </c>
      <c r="J1196" s="1">
        <v>100</v>
      </c>
      <c r="K1196" s="1">
        <v>0</v>
      </c>
      <c r="L1196" s="53">
        <v>2786.4</v>
      </c>
      <c r="R1196" s="53">
        <v>0</v>
      </c>
      <c r="V1196" s="53">
        <v>0</v>
      </c>
      <c r="W1196" s="53">
        <v>20</v>
      </c>
      <c r="X1196" s="53">
        <v>70</v>
      </c>
      <c r="Y1196" s="53">
        <v>10</v>
      </c>
      <c r="Z1196" s="53">
        <v>0</v>
      </c>
      <c r="AA1196" s="53">
        <v>0</v>
      </c>
      <c r="AD1196" s="54">
        <v>0</v>
      </c>
      <c r="AH1196" s="54">
        <v>0</v>
      </c>
      <c r="AI1196" s="54">
        <v>20</v>
      </c>
      <c r="AJ1196" s="54">
        <v>70</v>
      </c>
      <c r="AK1196" s="1">
        <v>10</v>
      </c>
      <c r="AL1196" s="1">
        <v>0</v>
      </c>
      <c r="AP1196" s="1">
        <v>0</v>
      </c>
      <c r="AU1196" s="1">
        <v>20</v>
      </c>
      <c r="AV1196" s="1">
        <v>70</v>
      </c>
      <c r="AW1196" s="142" t="str">
        <f t="shared" si="36"/>
        <v/>
      </c>
      <c r="AX1196" s="142" t="str">
        <f t="shared" si="37"/>
        <v/>
      </c>
    </row>
    <row r="1197" spans="3:50">
      <c r="C1197" s="1" t="s">
        <v>1144</v>
      </c>
      <c r="D1197" s="1" t="s">
        <v>1152</v>
      </c>
      <c r="E1197" s="1">
        <v>215</v>
      </c>
      <c r="F1197" s="1">
        <v>3212</v>
      </c>
      <c r="G1197" s="1">
        <v>1136</v>
      </c>
      <c r="H1197" s="1">
        <v>800</v>
      </c>
      <c r="I1197" s="53">
        <v>909</v>
      </c>
      <c r="J1197" s="1">
        <v>100</v>
      </c>
      <c r="K1197" s="1">
        <v>0</v>
      </c>
      <c r="L1197" s="53">
        <v>2569.6</v>
      </c>
      <c r="R1197" s="53">
        <v>0</v>
      </c>
      <c r="V1197" s="53">
        <v>0</v>
      </c>
      <c r="W1197" s="53">
        <v>20</v>
      </c>
      <c r="X1197" s="53">
        <v>70</v>
      </c>
      <c r="Y1197" s="53">
        <v>10</v>
      </c>
      <c r="Z1197" s="53">
        <v>0</v>
      </c>
      <c r="AA1197" s="53">
        <v>0</v>
      </c>
      <c r="AD1197" s="54">
        <v>0</v>
      </c>
      <c r="AH1197" s="54">
        <v>0</v>
      </c>
      <c r="AI1197" s="54">
        <v>20</v>
      </c>
      <c r="AJ1197" s="54">
        <v>70</v>
      </c>
      <c r="AK1197" s="1">
        <v>10</v>
      </c>
      <c r="AL1197" s="1">
        <v>0</v>
      </c>
      <c r="AP1197" s="1">
        <v>0</v>
      </c>
      <c r="AU1197" s="1">
        <v>20</v>
      </c>
      <c r="AV1197" s="1">
        <v>70</v>
      </c>
      <c r="AW1197" s="142" t="str">
        <f t="shared" si="36"/>
        <v/>
      </c>
      <c r="AX1197" s="142" t="str">
        <f t="shared" si="37"/>
        <v/>
      </c>
    </row>
    <row r="1198" spans="3:50">
      <c r="C1198" s="1" t="s">
        <v>1144</v>
      </c>
      <c r="D1198" s="1" t="s">
        <v>1153</v>
      </c>
      <c r="E1198" s="1">
        <v>139</v>
      </c>
      <c r="F1198" s="1">
        <v>1494</v>
      </c>
      <c r="G1198" s="1">
        <v>385</v>
      </c>
      <c r="H1198" s="1">
        <v>800</v>
      </c>
      <c r="I1198" s="53">
        <v>308</v>
      </c>
      <c r="J1198" s="1">
        <v>100</v>
      </c>
      <c r="K1198" s="1">
        <v>0</v>
      </c>
      <c r="L1198" s="53">
        <v>1195.2</v>
      </c>
      <c r="R1198" s="53">
        <v>0</v>
      </c>
      <c r="V1198" s="53">
        <v>0</v>
      </c>
      <c r="W1198" s="53">
        <v>20</v>
      </c>
      <c r="X1198" s="53">
        <v>70</v>
      </c>
      <c r="Y1198" s="53">
        <v>10</v>
      </c>
      <c r="Z1198" s="53">
        <v>0</v>
      </c>
      <c r="AA1198" s="53">
        <v>0</v>
      </c>
      <c r="AD1198" s="54">
        <v>0</v>
      </c>
      <c r="AH1198" s="54">
        <v>0</v>
      </c>
      <c r="AI1198" s="54">
        <v>20</v>
      </c>
      <c r="AJ1198" s="54">
        <v>70</v>
      </c>
      <c r="AK1198" s="1">
        <v>10</v>
      </c>
      <c r="AL1198" s="1">
        <v>0</v>
      </c>
      <c r="AP1198" s="1">
        <v>0</v>
      </c>
      <c r="AU1198" s="1">
        <v>20</v>
      </c>
      <c r="AV1198" s="1">
        <v>70</v>
      </c>
      <c r="AW1198" s="142" t="str">
        <f t="shared" si="36"/>
        <v/>
      </c>
      <c r="AX1198" s="142" t="str">
        <f t="shared" si="37"/>
        <v/>
      </c>
    </row>
    <row r="1199" spans="3:50">
      <c r="C1199" s="1" t="s">
        <v>1154</v>
      </c>
      <c r="E1199" s="1">
        <v>119</v>
      </c>
      <c r="F1199" s="1">
        <v>1190</v>
      </c>
      <c r="G1199" s="1">
        <v>357</v>
      </c>
      <c r="H1199" s="1">
        <v>120</v>
      </c>
      <c r="I1199" s="53">
        <v>143</v>
      </c>
      <c r="J1199" s="1">
        <v>100</v>
      </c>
      <c r="K1199" s="1">
        <v>0</v>
      </c>
      <c r="L1199" s="53">
        <v>5950</v>
      </c>
      <c r="M1199" s="53" t="s">
        <v>1032</v>
      </c>
      <c r="N1199" s="53" t="s">
        <v>1032</v>
      </c>
      <c r="O1199" s="53" t="s">
        <v>1032</v>
      </c>
      <c r="P1199" s="53" t="s">
        <v>1032</v>
      </c>
      <c r="Q1199" s="53" t="s">
        <v>1032</v>
      </c>
      <c r="R1199" s="53">
        <v>0</v>
      </c>
      <c r="S1199" s="53" t="s">
        <v>1032</v>
      </c>
      <c r="T1199" s="53" t="s">
        <v>1032</v>
      </c>
      <c r="U1199" s="53" t="s">
        <v>1032</v>
      </c>
      <c r="V1199" s="53">
        <v>0</v>
      </c>
      <c r="W1199" s="53">
        <v>6.25</v>
      </c>
      <c r="X1199" s="53">
        <v>9.375</v>
      </c>
      <c r="Y1199" s="53">
        <v>15.625</v>
      </c>
      <c r="Z1199" s="53">
        <v>0</v>
      </c>
      <c r="AA1199" s="53">
        <v>0</v>
      </c>
      <c r="AB1199" s="53" t="s">
        <v>1032</v>
      </c>
      <c r="AC1199" s="54" t="s">
        <v>1032</v>
      </c>
      <c r="AD1199" s="54">
        <v>0</v>
      </c>
      <c r="AE1199" s="54" t="s">
        <v>1032</v>
      </c>
      <c r="AF1199" s="54" t="s">
        <v>1032</v>
      </c>
      <c r="AG1199" s="54" t="s">
        <v>1032</v>
      </c>
      <c r="AH1199" s="54">
        <v>0</v>
      </c>
      <c r="AI1199" s="54">
        <v>0</v>
      </c>
      <c r="AJ1199" s="54">
        <v>0</v>
      </c>
      <c r="AK1199" s="1">
        <v>0</v>
      </c>
      <c r="AL1199" s="1">
        <v>0</v>
      </c>
      <c r="AM1199" s="1" t="s">
        <v>1032</v>
      </c>
      <c r="AN1199" s="1" t="s">
        <v>1032</v>
      </c>
      <c r="AO1199" s="1" t="s">
        <v>1032</v>
      </c>
      <c r="AP1199" s="1">
        <v>0</v>
      </c>
      <c r="AQ1199" s="1" t="s">
        <v>1032</v>
      </c>
      <c r="AR1199" s="1" t="s">
        <v>1032</v>
      </c>
      <c r="AS1199" s="1" t="s">
        <v>1032</v>
      </c>
      <c r="AT1199" s="1" t="s">
        <v>1032</v>
      </c>
      <c r="AU1199" s="1">
        <v>0</v>
      </c>
      <c r="AV1199" s="1">
        <v>0</v>
      </c>
      <c r="AW1199" s="142" t="str">
        <f t="shared" si="36"/>
        <v/>
      </c>
      <c r="AX1199" s="142" t="str">
        <f t="shared" si="37"/>
        <v/>
      </c>
    </row>
    <row r="1200" spans="3:50">
      <c r="C1200" s="1" t="s">
        <v>1155</v>
      </c>
      <c r="D1200" s="1" t="s">
        <v>1156</v>
      </c>
      <c r="E1200" s="1">
        <v>26</v>
      </c>
      <c r="F1200" s="1">
        <v>200</v>
      </c>
      <c r="G1200" s="1">
        <v>97</v>
      </c>
      <c r="H1200" s="1">
        <v>400</v>
      </c>
      <c r="I1200" s="53">
        <v>39</v>
      </c>
      <c r="J1200" s="1">
        <v>100</v>
      </c>
      <c r="L1200" s="53">
        <v>1000</v>
      </c>
      <c r="R1200" s="53">
        <v>0</v>
      </c>
      <c r="V1200" s="53">
        <v>0</v>
      </c>
      <c r="W1200" s="53">
        <v>20</v>
      </c>
      <c r="X1200" s="53">
        <v>30</v>
      </c>
      <c r="Y1200" s="53">
        <v>50</v>
      </c>
      <c r="Z1200" s="53">
        <v>0</v>
      </c>
      <c r="AA1200" s="53">
        <v>0</v>
      </c>
      <c r="AD1200" s="54">
        <v>0</v>
      </c>
      <c r="AH1200" s="54">
        <v>0</v>
      </c>
      <c r="AI1200" s="54">
        <v>0</v>
      </c>
      <c r="AJ1200" s="54">
        <v>0</v>
      </c>
      <c r="AK1200" s="1">
        <v>0</v>
      </c>
      <c r="AL1200" s="1">
        <v>0</v>
      </c>
      <c r="AP1200" s="1">
        <v>0</v>
      </c>
      <c r="AU1200" s="1">
        <v>0</v>
      </c>
      <c r="AV1200" s="1">
        <v>0</v>
      </c>
      <c r="AW1200" s="142" t="str">
        <f t="shared" si="36"/>
        <v/>
      </c>
      <c r="AX1200" s="142" t="str">
        <f t="shared" si="37"/>
        <v/>
      </c>
    </row>
    <row r="1201" spans="3:50">
      <c r="C1201" s="1" t="s">
        <v>1155</v>
      </c>
      <c r="D1201" s="1" t="s">
        <v>1157</v>
      </c>
      <c r="E1201" s="1">
        <v>0</v>
      </c>
      <c r="F1201" s="1">
        <v>0</v>
      </c>
      <c r="G1201" s="1">
        <v>0</v>
      </c>
      <c r="H1201" s="1">
        <v>0</v>
      </c>
      <c r="I1201" s="53">
        <v>0</v>
      </c>
      <c r="L1201" s="53">
        <v>0</v>
      </c>
      <c r="R1201" s="53">
        <v>0</v>
      </c>
      <c r="V1201" s="53">
        <v>0</v>
      </c>
      <c r="W1201" s="53">
        <v>0</v>
      </c>
      <c r="X1201" s="53">
        <v>0</v>
      </c>
      <c r="Y1201" s="53">
        <v>0</v>
      </c>
      <c r="Z1201" s="53">
        <v>0</v>
      </c>
      <c r="AA1201" s="53">
        <v>0</v>
      </c>
      <c r="AD1201" s="54">
        <v>0</v>
      </c>
      <c r="AH1201" s="54">
        <v>0</v>
      </c>
      <c r="AI1201" s="54">
        <v>0</v>
      </c>
      <c r="AJ1201" s="54">
        <v>0</v>
      </c>
      <c r="AK1201" s="1">
        <v>0</v>
      </c>
      <c r="AL1201" s="1">
        <v>0</v>
      </c>
      <c r="AP1201" s="1">
        <v>0</v>
      </c>
      <c r="AU1201" s="1">
        <v>0</v>
      </c>
      <c r="AV1201" s="1">
        <v>0</v>
      </c>
      <c r="AW1201" s="142" t="str">
        <f t="shared" si="36"/>
        <v/>
      </c>
      <c r="AX1201" s="142" t="str">
        <f t="shared" si="37"/>
        <v/>
      </c>
    </row>
    <row r="1202" spans="3:50">
      <c r="C1202" s="1" t="s">
        <v>1155</v>
      </c>
      <c r="D1202" s="1" t="s">
        <v>1158</v>
      </c>
      <c r="E1202" s="1">
        <v>0</v>
      </c>
      <c r="F1202" s="1">
        <v>0</v>
      </c>
      <c r="G1202" s="1">
        <v>0</v>
      </c>
      <c r="H1202" s="1">
        <v>0</v>
      </c>
      <c r="I1202" s="53">
        <v>0</v>
      </c>
      <c r="L1202" s="53">
        <v>0</v>
      </c>
      <c r="R1202" s="53">
        <v>0</v>
      </c>
      <c r="V1202" s="53">
        <v>0</v>
      </c>
      <c r="W1202" s="53">
        <v>0</v>
      </c>
      <c r="X1202" s="53">
        <v>0</v>
      </c>
      <c r="Y1202" s="53">
        <v>0</v>
      </c>
      <c r="Z1202" s="53">
        <v>0</v>
      </c>
      <c r="AA1202" s="53">
        <v>0</v>
      </c>
      <c r="AD1202" s="54">
        <v>0</v>
      </c>
      <c r="AH1202" s="54">
        <v>0</v>
      </c>
      <c r="AI1202" s="54">
        <v>0</v>
      </c>
      <c r="AJ1202" s="54">
        <v>0</v>
      </c>
      <c r="AK1202" s="1">
        <v>0</v>
      </c>
      <c r="AL1202" s="1">
        <v>0</v>
      </c>
      <c r="AP1202" s="1">
        <v>0</v>
      </c>
      <c r="AU1202" s="1">
        <v>0</v>
      </c>
      <c r="AV1202" s="1">
        <v>0</v>
      </c>
      <c r="AW1202" s="142" t="str">
        <f t="shared" si="36"/>
        <v/>
      </c>
      <c r="AX1202" s="142" t="str">
        <f t="shared" si="37"/>
        <v/>
      </c>
    </row>
    <row r="1203" spans="3:50">
      <c r="C1203" s="1" t="s">
        <v>1155</v>
      </c>
      <c r="D1203" s="1" t="s">
        <v>1159</v>
      </c>
      <c r="E1203" s="1">
        <v>0</v>
      </c>
      <c r="F1203" s="1">
        <v>0</v>
      </c>
      <c r="G1203" s="1">
        <v>0</v>
      </c>
      <c r="H1203" s="1">
        <v>0</v>
      </c>
      <c r="I1203" s="53">
        <v>0</v>
      </c>
      <c r="L1203" s="53">
        <v>0</v>
      </c>
      <c r="R1203" s="53">
        <v>0</v>
      </c>
      <c r="V1203" s="53">
        <v>0</v>
      </c>
      <c r="W1203" s="53">
        <v>0</v>
      </c>
      <c r="X1203" s="53">
        <v>0</v>
      </c>
      <c r="Y1203" s="53">
        <v>0</v>
      </c>
      <c r="Z1203" s="53">
        <v>0</v>
      </c>
      <c r="AA1203" s="53">
        <v>0</v>
      </c>
      <c r="AD1203" s="54">
        <v>0</v>
      </c>
      <c r="AH1203" s="54">
        <v>0</v>
      </c>
      <c r="AI1203" s="54">
        <v>0</v>
      </c>
      <c r="AJ1203" s="54">
        <v>0</v>
      </c>
      <c r="AK1203" s="1">
        <v>0</v>
      </c>
      <c r="AL1203" s="1">
        <v>0</v>
      </c>
      <c r="AP1203" s="1">
        <v>0</v>
      </c>
      <c r="AU1203" s="1">
        <v>0</v>
      </c>
      <c r="AV1203" s="1">
        <v>0</v>
      </c>
      <c r="AW1203" s="142" t="str">
        <f t="shared" si="36"/>
        <v/>
      </c>
      <c r="AX1203" s="142" t="str">
        <f t="shared" si="37"/>
        <v/>
      </c>
    </row>
    <row r="1204" spans="3:50">
      <c r="C1204" s="1" t="s">
        <v>1155</v>
      </c>
      <c r="D1204" s="1" t="s">
        <v>1160</v>
      </c>
      <c r="E1204" s="1">
        <v>0</v>
      </c>
      <c r="F1204" s="1">
        <v>0</v>
      </c>
      <c r="G1204" s="1">
        <v>0</v>
      </c>
      <c r="H1204" s="1">
        <v>0</v>
      </c>
      <c r="I1204" s="53">
        <v>0</v>
      </c>
      <c r="L1204" s="53">
        <v>0</v>
      </c>
      <c r="R1204" s="53">
        <v>0</v>
      </c>
      <c r="V1204" s="53">
        <v>0</v>
      </c>
      <c r="W1204" s="53">
        <v>0</v>
      </c>
      <c r="X1204" s="53">
        <v>0</v>
      </c>
      <c r="Y1204" s="53">
        <v>0</v>
      </c>
      <c r="Z1204" s="53">
        <v>0</v>
      </c>
      <c r="AA1204" s="53">
        <v>0</v>
      </c>
      <c r="AD1204" s="54">
        <v>0</v>
      </c>
      <c r="AH1204" s="54">
        <v>0</v>
      </c>
      <c r="AI1204" s="54">
        <v>0</v>
      </c>
      <c r="AJ1204" s="54">
        <v>0</v>
      </c>
      <c r="AK1204" s="1">
        <v>0</v>
      </c>
      <c r="AL1204" s="1">
        <v>0</v>
      </c>
      <c r="AP1204" s="1">
        <v>0</v>
      </c>
      <c r="AU1204" s="1">
        <v>0</v>
      </c>
      <c r="AV1204" s="1">
        <v>0</v>
      </c>
      <c r="AW1204" s="142" t="str">
        <f t="shared" si="36"/>
        <v/>
      </c>
      <c r="AX1204" s="142" t="str">
        <f t="shared" si="37"/>
        <v/>
      </c>
    </row>
    <row r="1205" spans="3:50">
      <c r="C1205" s="1" t="s">
        <v>1155</v>
      </c>
      <c r="D1205" s="1" t="s">
        <v>1161</v>
      </c>
      <c r="E1205" s="1">
        <v>0</v>
      </c>
      <c r="F1205" s="1">
        <v>0</v>
      </c>
      <c r="G1205" s="1">
        <v>0</v>
      </c>
      <c r="H1205" s="1">
        <v>0</v>
      </c>
      <c r="I1205" s="53">
        <v>0</v>
      </c>
      <c r="L1205" s="53">
        <v>0</v>
      </c>
      <c r="R1205" s="53">
        <v>0</v>
      </c>
      <c r="V1205" s="53">
        <v>0</v>
      </c>
      <c r="W1205" s="53">
        <v>0</v>
      </c>
      <c r="X1205" s="53">
        <v>0</v>
      </c>
      <c r="Y1205" s="53">
        <v>0</v>
      </c>
      <c r="Z1205" s="53">
        <v>0</v>
      </c>
      <c r="AA1205" s="53">
        <v>0</v>
      </c>
      <c r="AD1205" s="54">
        <v>0</v>
      </c>
      <c r="AH1205" s="54">
        <v>0</v>
      </c>
      <c r="AI1205" s="54">
        <v>0</v>
      </c>
      <c r="AJ1205" s="54">
        <v>0</v>
      </c>
      <c r="AK1205" s="1">
        <v>0</v>
      </c>
      <c r="AL1205" s="1">
        <v>0</v>
      </c>
      <c r="AP1205" s="1">
        <v>0</v>
      </c>
      <c r="AU1205" s="1">
        <v>0</v>
      </c>
      <c r="AV1205" s="1">
        <v>0</v>
      </c>
      <c r="AW1205" s="142" t="str">
        <f t="shared" si="36"/>
        <v/>
      </c>
      <c r="AX1205" s="142" t="str">
        <f t="shared" si="37"/>
        <v/>
      </c>
    </row>
    <row r="1206" spans="3:50">
      <c r="C1206" s="1" t="s">
        <v>1155</v>
      </c>
      <c r="D1206" s="1" t="s">
        <v>1162</v>
      </c>
      <c r="E1206" s="1">
        <v>0</v>
      </c>
      <c r="F1206" s="1">
        <v>0</v>
      </c>
      <c r="G1206" s="1">
        <v>0</v>
      </c>
      <c r="H1206" s="1">
        <v>0</v>
      </c>
      <c r="I1206" s="53">
        <v>0</v>
      </c>
      <c r="L1206" s="53">
        <v>0</v>
      </c>
      <c r="R1206" s="53">
        <v>0</v>
      </c>
      <c r="V1206" s="53">
        <v>0</v>
      </c>
      <c r="W1206" s="53">
        <v>0</v>
      </c>
      <c r="X1206" s="53">
        <v>0</v>
      </c>
      <c r="Y1206" s="53">
        <v>0</v>
      </c>
      <c r="Z1206" s="53">
        <v>0</v>
      </c>
      <c r="AA1206" s="53">
        <v>0</v>
      </c>
      <c r="AD1206" s="54">
        <v>0</v>
      </c>
      <c r="AH1206" s="54">
        <v>0</v>
      </c>
      <c r="AI1206" s="54">
        <v>0</v>
      </c>
      <c r="AJ1206" s="54">
        <v>0</v>
      </c>
      <c r="AK1206" s="1">
        <v>0</v>
      </c>
      <c r="AL1206" s="1">
        <v>0</v>
      </c>
      <c r="AP1206" s="1">
        <v>0</v>
      </c>
      <c r="AU1206" s="1">
        <v>0</v>
      </c>
      <c r="AV1206" s="1">
        <v>0</v>
      </c>
      <c r="AW1206" s="142" t="str">
        <f t="shared" si="36"/>
        <v/>
      </c>
      <c r="AX1206" s="142" t="str">
        <f t="shared" si="37"/>
        <v/>
      </c>
    </row>
    <row r="1207" spans="3:50">
      <c r="C1207" s="1" t="s">
        <v>1155</v>
      </c>
      <c r="D1207" s="1" t="s">
        <v>1155</v>
      </c>
      <c r="E1207" s="1">
        <v>0</v>
      </c>
      <c r="F1207" s="1">
        <v>0</v>
      </c>
      <c r="G1207" s="1">
        <v>0</v>
      </c>
      <c r="H1207" s="1">
        <v>0</v>
      </c>
      <c r="I1207" s="53">
        <v>0</v>
      </c>
      <c r="L1207" s="53">
        <v>0</v>
      </c>
      <c r="R1207" s="53">
        <v>0</v>
      </c>
      <c r="V1207" s="53">
        <v>0</v>
      </c>
      <c r="W1207" s="53">
        <v>0</v>
      </c>
      <c r="X1207" s="53">
        <v>0</v>
      </c>
      <c r="Y1207" s="53">
        <v>0</v>
      </c>
      <c r="Z1207" s="53">
        <v>0</v>
      </c>
      <c r="AA1207" s="53">
        <v>0</v>
      </c>
      <c r="AD1207" s="54">
        <v>0</v>
      </c>
      <c r="AH1207" s="54">
        <v>0</v>
      </c>
      <c r="AI1207" s="54">
        <v>0</v>
      </c>
      <c r="AJ1207" s="54">
        <v>0</v>
      </c>
      <c r="AK1207" s="1">
        <v>0</v>
      </c>
      <c r="AL1207" s="1">
        <v>0</v>
      </c>
      <c r="AP1207" s="1">
        <v>0</v>
      </c>
      <c r="AU1207" s="1">
        <v>0</v>
      </c>
      <c r="AV1207" s="1">
        <v>0</v>
      </c>
      <c r="AW1207" s="142" t="str">
        <f t="shared" si="36"/>
        <v/>
      </c>
      <c r="AX1207" s="142" t="str">
        <f t="shared" si="37"/>
        <v/>
      </c>
    </row>
    <row r="1208" spans="3:50">
      <c r="C1208" s="1" t="s">
        <v>1155</v>
      </c>
      <c r="D1208" s="1" t="s">
        <v>1163</v>
      </c>
      <c r="E1208" s="1">
        <v>0</v>
      </c>
      <c r="F1208" s="1">
        <v>0</v>
      </c>
      <c r="G1208" s="1">
        <v>0</v>
      </c>
      <c r="H1208" s="1">
        <v>0</v>
      </c>
      <c r="I1208" s="53">
        <v>0</v>
      </c>
      <c r="L1208" s="53">
        <v>0</v>
      </c>
      <c r="R1208" s="53">
        <v>0</v>
      </c>
      <c r="V1208" s="53">
        <v>0</v>
      </c>
      <c r="W1208" s="53">
        <v>0</v>
      </c>
      <c r="X1208" s="53">
        <v>0</v>
      </c>
      <c r="Y1208" s="53">
        <v>0</v>
      </c>
      <c r="Z1208" s="53">
        <v>0</v>
      </c>
      <c r="AA1208" s="53">
        <v>0</v>
      </c>
      <c r="AD1208" s="54">
        <v>0</v>
      </c>
      <c r="AH1208" s="54">
        <v>0</v>
      </c>
      <c r="AI1208" s="54">
        <v>0</v>
      </c>
      <c r="AJ1208" s="54">
        <v>0</v>
      </c>
      <c r="AK1208" s="1">
        <v>0</v>
      </c>
      <c r="AL1208" s="1">
        <v>0</v>
      </c>
      <c r="AP1208" s="1">
        <v>0</v>
      </c>
      <c r="AU1208" s="1">
        <v>0</v>
      </c>
      <c r="AV1208" s="1">
        <v>0</v>
      </c>
      <c r="AW1208" s="142" t="str">
        <f t="shared" ref="AW1208:AW1241" si="38">IF(SUM($E1208:$AV1208)&lt;&gt;0,IFERROR(IFERROR(INDEX(pname,MATCH($B1208,pid_fao,0),1),INDEX(pname,MATCH($B1208,pid_th,0),1)),""),"")</f>
        <v/>
      </c>
      <c r="AX1208" s="142" t="str">
        <f t="shared" ref="AX1208:AX1241" si="39">IF(SUM($E1208:$AV1208)&lt;&gt;0,IFERROR(IFERROR(INDEX(pname,MATCH($B1208,pid_fao,0),5),INDEX(pname,MATCH($B1208,pid_th,0),5)),""),"")</f>
        <v/>
      </c>
    </row>
    <row r="1209" spans="3:50">
      <c r="C1209" s="1" t="s">
        <v>1155</v>
      </c>
      <c r="D1209" s="1" t="s">
        <v>1164</v>
      </c>
      <c r="E1209" s="1">
        <v>43</v>
      </c>
      <c r="F1209" s="1">
        <v>510</v>
      </c>
      <c r="G1209" s="1">
        <v>65</v>
      </c>
      <c r="H1209" s="1">
        <v>400</v>
      </c>
      <c r="I1209" s="53">
        <v>26</v>
      </c>
      <c r="J1209" s="1">
        <v>100</v>
      </c>
      <c r="L1209" s="53">
        <v>2550</v>
      </c>
      <c r="R1209" s="53">
        <v>0</v>
      </c>
      <c r="V1209" s="53">
        <v>0</v>
      </c>
      <c r="W1209" s="53">
        <v>20</v>
      </c>
      <c r="X1209" s="53">
        <v>30</v>
      </c>
      <c r="Y1209" s="53">
        <v>50</v>
      </c>
      <c r="Z1209" s="53">
        <v>0</v>
      </c>
      <c r="AA1209" s="53">
        <v>0</v>
      </c>
      <c r="AD1209" s="54">
        <v>0</v>
      </c>
      <c r="AH1209" s="54">
        <v>0</v>
      </c>
      <c r="AI1209" s="54">
        <v>0</v>
      </c>
      <c r="AJ1209" s="54">
        <v>0</v>
      </c>
      <c r="AK1209" s="1">
        <v>0</v>
      </c>
      <c r="AL1209" s="1">
        <v>0</v>
      </c>
      <c r="AP1209" s="1">
        <v>0</v>
      </c>
      <c r="AU1209" s="1">
        <v>0</v>
      </c>
      <c r="AV1209" s="1">
        <v>0</v>
      </c>
      <c r="AW1209" s="142" t="str">
        <f t="shared" si="38"/>
        <v/>
      </c>
      <c r="AX1209" s="142" t="str">
        <f t="shared" si="39"/>
        <v/>
      </c>
    </row>
    <row r="1210" spans="3:50">
      <c r="C1210" s="1" t="s">
        <v>1155</v>
      </c>
      <c r="D1210" s="1" t="s">
        <v>1151</v>
      </c>
      <c r="E1210" s="1">
        <v>13</v>
      </c>
      <c r="F1210" s="1">
        <v>160</v>
      </c>
      <c r="G1210" s="1">
        <v>100</v>
      </c>
      <c r="H1210" s="1">
        <v>400</v>
      </c>
      <c r="I1210" s="53">
        <v>40</v>
      </c>
      <c r="J1210" s="1">
        <v>100</v>
      </c>
      <c r="L1210" s="53">
        <v>800</v>
      </c>
      <c r="R1210" s="53">
        <v>0</v>
      </c>
      <c r="V1210" s="53">
        <v>0</v>
      </c>
      <c r="W1210" s="53">
        <v>20</v>
      </c>
      <c r="X1210" s="53">
        <v>30</v>
      </c>
      <c r="Y1210" s="53">
        <v>50</v>
      </c>
      <c r="Z1210" s="53">
        <v>0</v>
      </c>
      <c r="AA1210" s="53">
        <v>0</v>
      </c>
      <c r="AD1210" s="54">
        <v>0</v>
      </c>
      <c r="AH1210" s="54">
        <v>0</v>
      </c>
      <c r="AI1210" s="54">
        <v>0</v>
      </c>
      <c r="AJ1210" s="54">
        <v>0</v>
      </c>
      <c r="AK1210" s="1">
        <v>0</v>
      </c>
      <c r="AL1210" s="1">
        <v>0</v>
      </c>
      <c r="AP1210" s="1">
        <v>0</v>
      </c>
      <c r="AU1210" s="1">
        <v>0</v>
      </c>
      <c r="AV1210" s="1">
        <v>0</v>
      </c>
      <c r="AW1210" s="142" t="str">
        <f t="shared" si="38"/>
        <v/>
      </c>
      <c r="AX1210" s="142" t="str">
        <f t="shared" si="39"/>
        <v/>
      </c>
    </row>
    <row r="1211" spans="3:50">
      <c r="C1211" s="1" t="s">
        <v>1155</v>
      </c>
      <c r="D1211" s="1" t="s">
        <v>1165</v>
      </c>
      <c r="E1211" s="1">
        <v>2</v>
      </c>
      <c r="F1211" s="1">
        <v>40</v>
      </c>
      <c r="G1211" s="1">
        <v>7</v>
      </c>
      <c r="H1211" s="1">
        <v>400</v>
      </c>
      <c r="I1211" s="53">
        <v>3</v>
      </c>
      <c r="J1211" s="1">
        <v>100</v>
      </c>
      <c r="L1211" s="53">
        <v>200</v>
      </c>
      <c r="R1211" s="53">
        <v>0</v>
      </c>
      <c r="V1211" s="53">
        <v>0</v>
      </c>
      <c r="W1211" s="53">
        <v>20</v>
      </c>
      <c r="X1211" s="53">
        <v>30</v>
      </c>
      <c r="Y1211" s="53">
        <v>50</v>
      </c>
      <c r="Z1211" s="53">
        <v>0</v>
      </c>
      <c r="AA1211" s="53">
        <v>0</v>
      </c>
      <c r="AD1211" s="54">
        <v>0</v>
      </c>
      <c r="AH1211" s="54">
        <v>0</v>
      </c>
      <c r="AI1211" s="54">
        <v>0</v>
      </c>
      <c r="AJ1211" s="54">
        <v>0</v>
      </c>
      <c r="AK1211" s="1">
        <v>0</v>
      </c>
      <c r="AL1211" s="1">
        <v>0</v>
      </c>
      <c r="AP1211" s="1">
        <v>0</v>
      </c>
      <c r="AU1211" s="1">
        <v>0</v>
      </c>
      <c r="AV1211" s="1">
        <v>0</v>
      </c>
      <c r="AW1211" s="142" t="str">
        <f t="shared" si="38"/>
        <v/>
      </c>
      <c r="AX1211" s="142" t="str">
        <f t="shared" si="39"/>
        <v/>
      </c>
    </row>
    <row r="1212" spans="3:50">
      <c r="C1212" s="1" t="s">
        <v>1155</v>
      </c>
      <c r="D1212" s="1" t="s">
        <v>1166</v>
      </c>
      <c r="E1212" s="1">
        <v>35</v>
      </c>
      <c r="F1212" s="1">
        <v>280</v>
      </c>
      <c r="G1212" s="1">
        <v>88</v>
      </c>
      <c r="H1212" s="1">
        <v>400</v>
      </c>
      <c r="I1212" s="53">
        <v>35</v>
      </c>
      <c r="J1212" s="1">
        <v>100</v>
      </c>
      <c r="L1212" s="53">
        <v>1400</v>
      </c>
      <c r="R1212" s="53">
        <v>0</v>
      </c>
      <c r="V1212" s="53">
        <v>0</v>
      </c>
      <c r="W1212" s="53">
        <v>20</v>
      </c>
      <c r="X1212" s="53">
        <v>30</v>
      </c>
      <c r="Y1212" s="53">
        <v>50</v>
      </c>
      <c r="Z1212" s="53">
        <v>0</v>
      </c>
      <c r="AA1212" s="53">
        <v>0</v>
      </c>
      <c r="AD1212" s="54">
        <v>0</v>
      </c>
      <c r="AH1212" s="54">
        <v>0</v>
      </c>
      <c r="AI1212" s="54">
        <v>0</v>
      </c>
      <c r="AJ1212" s="54">
        <v>0</v>
      </c>
      <c r="AK1212" s="1">
        <v>0</v>
      </c>
      <c r="AL1212" s="1">
        <v>0</v>
      </c>
      <c r="AP1212" s="1">
        <v>0</v>
      </c>
      <c r="AU1212" s="1">
        <v>0</v>
      </c>
      <c r="AV1212" s="1">
        <v>0</v>
      </c>
      <c r="AW1212" s="142" t="str">
        <f t="shared" si="38"/>
        <v/>
      </c>
      <c r="AX1212" s="142" t="str">
        <f t="shared" si="39"/>
        <v/>
      </c>
    </row>
    <row r="1213" spans="3:50">
      <c r="C1213" s="1" t="s">
        <v>1155</v>
      </c>
      <c r="D1213" s="1" t="s">
        <v>1167</v>
      </c>
      <c r="E1213" s="1">
        <v>0</v>
      </c>
      <c r="F1213" s="1">
        <v>0</v>
      </c>
      <c r="G1213" s="1">
        <v>0</v>
      </c>
      <c r="H1213" s="1">
        <v>0</v>
      </c>
      <c r="I1213" s="53">
        <v>0</v>
      </c>
      <c r="L1213" s="53">
        <v>0</v>
      </c>
      <c r="R1213" s="53">
        <v>0</v>
      </c>
      <c r="V1213" s="53">
        <v>0</v>
      </c>
      <c r="W1213" s="53">
        <v>0</v>
      </c>
      <c r="X1213" s="53">
        <v>0</v>
      </c>
      <c r="Y1213" s="53">
        <v>0</v>
      </c>
      <c r="Z1213" s="53">
        <v>0</v>
      </c>
      <c r="AA1213" s="53">
        <v>0</v>
      </c>
      <c r="AD1213" s="54">
        <v>0</v>
      </c>
      <c r="AH1213" s="54">
        <v>0</v>
      </c>
      <c r="AI1213" s="54">
        <v>0</v>
      </c>
      <c r="AJ1213" s="54">
        <v>0</v>
      </c>
      <c r="AK1213" s="1">
        <v>0</v>
      </c>
      <c r="AL1213" s="1">
        <v>0</v>
      </c>
      <c r="AP1213" s="1">
        <v>0</v>
      </c>
      <c r="AU1213" s="1">
        <v>0</v>
      </c>
      <c r="AV1213" s="1">
        <v>0</v>
      </c>
      <c r="AW1213" s="142" t="str">
        <f t="shared" si="38"/>
        <v/>
      </c>
      <c r="AX1213" s="142" t="str">
        <f t="shared" si="39"/>
        <v/>
      </c>
    </row>
    <row r="1214" spans="3:50">
      <c r="C1214" s="1" t="s">
        <v>1155</v>
      </c>
      <c r="D1214" s="1" t="s">
        <v>1168</v>
      </c>
      <c r="E1214" s="1">
        <v>0</v>
      </c>
      <c r="F1214" s="1">
        <v>0</v>
      </c>
      <c r="G1214" s="1">
        <v>0</v>
      </c>
      <c r="H1214" s="1">
        <v>0</v>
      </c>
      <c r="I1214" s="53">
        <v>0</v>
      </c>
      <c r="L1214" s="53">
        <v>0</v>
      </c>
      <c r="R1214" s="53">
        <v>0</v>
      </c>
      <c r="V1214" s="53">
        <v>0</v>
      </c>
      <c r="W1214" s="53">
        <v>0</v>
      </c>
      <c r="X1214" s="53">
        <v>0</v>
      </c>
      <c r="Y1214" s="53">
        <v>0</v>
      </c>
      <c r="Z1214" s="53">
        <v>0</v>
      </c>
      <c r="AA1214" s="53">
        <v>0</v>
      </c>
      <c r="AD1214" s="54">
        <v>0</v>
      </c>
      <c r="AH1214" s="54">
        <v>0</v>
      </c>
      <c r="AI1214" s="54">
        <v>0</v>
      </c>
      <c r="AJ1214" s="54">
        <v>0</v>
      </c>
      <c r="AK1214" s="1">
        <v>0</v>
      </c>
      <c r="AL1214" s="1">
        <v>0</v>
      </c>
      <c r="AP1214" s="1">
        <v>0</v>
      </c>
      <c r="AU1214" s="1">
        <v>0</v>
      </c>
      <c r="AV1214" s="1">
        <v>0</v>
      </c>
      <c r="AW1214" s="142" t="str">
        <f t="shared" si="38"/>
        <v/>
      </c>
      <c r="AX1214" s="142" t="str">
        <f t="shared" si="39"/>
        <v/>
      </c>
    </row>
    <row r="1215" spans="3:50">
      <c r="C1215" s="1" t="s">
        <v>1155</v>
      </c>
      <c r="D1215" s="1" t="s">
        <v>1169</v>
      </c>
      <c r="E1215" s="1">
        <v>0</v>
      </c>
      <c r="F1215" s="1">
        <v>0</v>
      </c>
      <c r="G1215" s="1">
        <v>0</v>
      </c>
      <c r="H1215" s="1">
        <v>0</v>
      </c>
      <c r="I1215" s="53">
        <v>0</v>
      </c>
      <c r="L1215" s="53">
        <v>0</v>
      </c>
      <c r="R1215" s="53">
        <v>0</v>
      </c>
      <c r="V1215" s="53">
        <v>0</v>
      </c>
      <c r="W1215" s="53">
        <v>0</v>
      </c>
      <c r="X1215" s="53">
        <v>0</v>
      </c>
      <c r="Y1215" s="53">
        <v>0</v>
      </c>
      <c r="Z1215" s="53">
        <v>0</v>
      </c>
      <c r="AA1215" s="53">
        <v>0</v>
      </c>
      <c r="AD1215" s="54">
        <v>0</v>
      </c>
      <c r="AH1215" s="54">
        <v>0</v>
      </c>
      <c r="AI1215" s="54">
        <v>0</v>
      </c>
      <c r="AJ1215" s="54">
        <v>0</v>
      </c>
      <c r="AK1215" s="1">
        <v>0</v>
      </c>
      <c r="AL1215" s="1">
        <v>0</v>
      </c>
      <c r="AP1215" s="1">
        <v>0</v>
      </c>
      <c r="AU1215" s="1">
        <v>0</v>
      </c>
      <c r="AV1215" s="1">
        <v>0</v>
      </c>
      <c r="AW1215" s="142" t="str">
        <f t="shared" si="38"/>
        <v/>
      </c>
      <c r="AX1215" s="142" t="str">
        <f t="shared" si="39"/>
        <v/>
      </c>
    </row>
    <row r="1216" spans="3:50">
      <c r="C1216" s="1" t="s">
        <v>1186</v>
      </c>
      <c r="E1216" s="1">
        <v>111</v>
      </c>
      <c r="F1216" s="1">
        <v>1401</v>
      </c>
      <c r="G1216" s="1">
        <v>521</v>
      </c>
      <c r="H1216" s="1">
        <v>185</v>
      </c>
      <c r="I1216" s="53">
        <v>259</v>
      </c>
      <c r="J1216" s="1">
        <v>0</v>
      </c>
      <c r="K1216" s="1">
        <v>100</v>
      </c>
      <c r="L1216" s="53">
        <v>679.39999999999986</v>
      </c>
      <c r="M1216" s="53" t="s">
        <v>1032</v>
      </c>
      <c r="N1216" s="53" t="s">
        <v>1032</v>
      </c>
      <c r="O1216" s="53" t="s">
        <v>1032</v>
      </c>
      <c r="P1216" s="53" t="s">
        <v>1032</v>
      </c>
      <c r="Q1216" s="53" t="s">
        <v>1032</v>
      </c>
      <c r="R1216" s="53">
        <v>0</v>
      </c>
      <c r="S1216" s="53" t="s">
        <v>1032</v>
      </c>
      <c r="T1216" s="53" t="s">
        <v>1032</v>
      </c>
      <c r="U1216" s="53" t="s">
        <v>1032</v>
      </c>
      <c r="V1216" s="53">
        <v>0</v>
      </c>
      <c r="W1216" s="53">
        <v>100</v>
      </c>
      <c r="X1216" s="53">
        <v>0</v>
      </c>
      <c r="Y1216" s="53">
        <v>0</v>
      </c>
      <c r="Z1216" s="53">
        <v>0</v>
      </c>
      <c r="AA1216" s="53">
        <v>0</v>
      </c>
      <c r="AB1216" s="53" t="s">
        <v>1032</v>
      </c>
      <c r="AC1216" s="54" t="s">
        <v>1032</v>
      </c>
      <c r="AD1216" s="54">
        <v>0</v>
      </c>
      <c r="AE1216" s="54" t="s">
        <v>1032</v>
      </c>
      <c r="AF1216" s="54" t="s">
        <v>1032</v>
      </c>
      <c r="AG1216" s="54" t="s">
        <v>1032</v>
      </c>
      <c r="AH1216" s="54">
        <v>0</v>
      </c>
      <c r="AI1216" s="54">
        <v>100</v>
      </c>
      <c r="AJ1216" s="54">
        <v>0</v>
      </c>
      <c r="AK1216" s="1">
        <v>0</v>
      </c>
      <c r="AL1216" s="1">
        <v>0</v>
      </c>
      <c r="AM1216" s="1" t="s">
        <v>1032</v>
      </c>
      <c r="AN1216" s="1" t="s">
        <v>1032</v>
      </c>
      <c r="AO1216" s="1" t="s">
        <v>1032</v>
      </c>
      <c r="AP1216" s="1">
        <v>0</v>
      </c>
      <c r="AQ1216" s="1" t="s">
        <v>1032</v>
      </c>
      <c r="AR1216" s="1" t="s">
        <v>1032</v>
      </c>
      <c r="AS1216" s="1" t="s">
        <v>1032</v>
      </c>
      <c r="AT1216" s="1" t="s">
        <v>1032</v>
      </c>
      <c r="AU1216" s="1">
        <v>100</v>
      </c>
      <c r="AV1216" s="1">
        <v>0</v>
      </c>
      <c r="AW1216" s="142" t="str">
        <f t="shared" si="38"/>
        <v/>
      </c>
      <c r="AX1216" s="142" t="str">
        <f t="shared" si="39"/>
        <v/>
      </c>
    </row>
    <row r="1217" spans="3:50">
      <c r="C1217" s="1" t="s">
        <v>1187</v>
      </c>
      <c r="D1217" s="1" t="s">
        <v>1188</v>
      </c>
      <c r="E1217" s="1">
        <v>33</v>
      </c>
      <c r="F1217" s="1">
        <v>499</v>
      </c>
      <c r="G1217" s="1">
        <v>198</v>
      </c>
      <c r="H1217" s="1">
        <v>620</v>
      </c>
      <c r="I1217" s="53">
        <v>123</v>
      </c>
      <c r="J1217" s="1">
        <v>0</v>
      </c>
      <c r="K1217" s="1">
        <v>100</v>
      </c>
      <c r="L1217" s="53">
        <v>309.39999999999998</v>
      </c>
      <c r="R1217" s="53">
        <v>0</v>
      </c>
      <c r="V1217" s="53">
        <v>0</v>
      </c>
      <c r="W1217" s="53">
        <v>100</v>
      </c>
      <c r="X1217" s="53">
        <v>0</v>
      </c>
      <c r="Y1217" s="53">
        <v>0</v>
      </c>
      <c r="Z1217" s="53">
        <v>0</v>
      </c>
      <c r="AA1217" s="53">
        <v>0</v>
      </c>
      <c r="AD1217" s="54">
        <v>0</v>
      </c>
      <c r="AH1217" s="54">
        <v>0</v>
      </c>
      <c r="AI1217" s="54">
        <v>100</v>
      </c>
      <c r="AJ1217" s="54">
        <v>0</v>
      </c>
      <c r="AK1217" s="1">
        <v>0</v>
      </c>
      <c r="AL1217" s="1">
        <v>0</v>
      </c>
      <c r="AP1217" s="1">
        <v>0</v>
      </c>
      <c r="AU1217" s="1">
        <v>100</v>
      </c>
      <c r="AV1217" s="1">
        <v>0</v>
      </c>
      <c r="AW1217" s="142" t="str">
        <f t="shared" si="38"/>
        <v/>
      </c>
      <c r="AX1217" s="142" t="str">
        <f t="shared" si="39"/>
        <v/>
      </c>
    </row>
    <row r="1218" spans="3:50">
      <c r="C1218" s="1" t="s">
        <v>1187</v>
      </c>
      <c r="D1218" s="1" t="s">
        <v>1189</v>
      </c>
      <c r="E1218" s="1">
        <v>56</v>
      </c>
      <c r="F1218" s="1">
        <v>714</v>
      </c>
      <c r="G1218" s="1">
        <v>292</v>
      </c>
      <c r="H1218" s="1">
        <v>420</v>
      </c>
      <c r="I1218" s="53">
        <v>123</v>
      </c>
      <c r="K1218" s="1">
        <v>100</v>
      </c>
      <c r="L1218" s="53">
        <v>299.89999999999998</v>
      </c>
      <c r="R1218" s="53">
        <v>0</v>
      </c>
      <c r="V1218" s="53">
        <v>0</v>
      </c>
      <c r="W1218" s="53">
        <v>100</v>
      </c>
      <c r="X1218" s="53">
        <v>0</v>
      </c>
      <c r="Y1218" s="53">
        <v>0</v>
      </c>
      <c r="Z1218" s="53">
        <v>0</v>
      </c>
      <c r="AA1218" s="53">
        <v>0</v>
      </c>
      <c r="AD1218" s="54">
        <v>0</v>
      </c>
      <c r="AH1218" s="54">
        <v>0</v>
      </c>
      <c r="AI1218" s="54">
        <v>100</v>
      </c>
      <c r="AJ1218" s="54">
        <v>0</v>
      </c>
      <c r="AK1218" s="1">
        <v>0</v>
      </c>
      <c r="AL1218" s="1">
        <v>0</v>
      </c>
      <c r="AP1218" s="1">
        <v>0</v>
      </c>
      <c r="AU1218" s="1">
        <v>100</v>
      </c>
      <c r="AV1218" s="1">
        <v>0</v>
      </c>
      <c r="AW1218" s="142" t="str">
        <f t="shared" si="38"/>
        <v/>
      </c>
      <c r="AX1218" s="142" t="str">
        <f t="shared" si="39"/>
        <v/>
      </c>
    </row>
    <row r="1219" spans="3:50">
      <c r="C1219" s="1" t="s">
        <v>1187</v>
      </c>
      <c r="D1219" s="1" t="s">
        <v>1187</v>
      </c>
      <c r="E1219" s="1">
        <v>5</v>
      </c>
      <c r="F1219" s="1">
        <v>51</v>
      </c>
      <c r="G1219" s="1">
        <v>2</v>
      </c>
      <c r="H1219" s="1">
        <v>300</v>
      </c>
      <c r="I1219" s="53">
        <v>1</v>
      </c>
      <c r="K1219" s="1">
        <v>100</v>
      </c>
      <c r="L1219" s="53">
        <v>15.3</v>
      </c>
      <c r="R1219" s="53">
        <v>0</v>
      </c>
      <c r="V1219" s="53">
        <v>0</v>
      </c>
      <c r="W1219" s="53">
        <v>100</v>
      </c>
      <c r="X1219" s="53">
        <v>0</v>
      </c>
      <c r="Y1219" s="53">
        <v>0</v>
      </c>
      <c r="Z1219" s="53">
        <v>0</v>
      </c>
      <c r="AA1219" s="53">
        <v>0</v>
      </c>
      <c r="AD1219" s="54">
        <v>0</v>
      </c>
      <c r="AH1219" s="54">
        <v>0</v>
      </c>
      <c r="AI1219" s="54">
        <v>100</v>
      </c>
      <c r="AJ1219" s="54">
        <v>0</v>
      </c>
      <c r="AK1219" s="1">
        <v>0</v>
      </c>
      <c r="AL1219" s="1">
        <v>0</v>
      </c>
      <c r="AP1219" s="1">
        <v>0</v>
      </c>
      <c r="AU1219" s="1">
        <v>100</v>
      </c>
      <c r="AV1219" s="1">
        <v>0</v>
      </c>
      <c r="AW1219" s="142" t="str">
        <f t="shared" si="38"/>
        <v/>
      </c>
      <c r="AX1219" s="142" t="str">
        <f t="shared" si="39"/>
        <v/>
      </c>
    </row>
    <row r="1220" spans="3:50">
      <c r="C1220" s="1" t="s">
        <v>1187</v>
      </c>
      <c r="D1220" s="1" t="s">
        <v>1190</v>
      </c>
      <c r="E1220" s="1">
        <v>17</v>
      </c>
      <c r="F1220" s="1">
        <v>137</v>
      </c>
      <c r="G1220" s="1">
        <v>29</v>
      </c>
      <c r="H1220" s="1">
        <v>400</v>
      </c>
      <c r="I1220" s="53">
        <v>12</v>
      </c>
      <c r="K1220" s="1">
        <v>100</v>
      </c>
      <c r="L1220" s="53">
        <v>54.8</v>
      </c>
      <c r="R1220" s="53">
        <v>0</v>
      </c>
      <c r="V1220" s="53">
        <v>0</v>
      </c>
      <c r="W1220" s="53">
        <v>100</v>
      </c>
      <c r="X1220" s="53">
        <v>0</v>
      </c>
      <c r="Y1220" s="53">
        <v>0</v>
      </c>
      <c r="Z1220" s="53">
        <v>0</v>
      </c>
      <c r="AA1220" s="53">
        <v>0</v>
      </c>
      <c r="AD1220" s="54">
        <v>0</v>
      </c>
      <c r="AH1220" s="54">
        <v>0</v>
      </c>
      <c r="AI1220" s="54">
        <v>100</v>
      </c>
      <c r="AJ1220" s="54">
        <v>0</v>
      </c>
      <c r="AK1220" s="1">
        <v>0</v>
      </c>
      <c r="AL1220" s="1">
        <v>0</v>
      </c>
      <c r="AP1220" s="1">
        <v>0</v>
      </c>
      <c r="AU1220" s="1">
        <v>100</v>
      </c>
      <c r="AV1220" s="1">
        <v>0</v>
      </c>
      <c r="AW1220" s="142" t="str">
        <f t="shared" si="38"/>
        <v/>
      </c>
      <c r="AX1220" s="142" t="str">
        <f t="shared" si="39"/>
        <v/>
      </c>
    </row>
    <row r="1221" spans="3:50">
      <c r="C1221" s="1" t="s">
        <v>1203</v>
      </c>
      <c r="E1221" s="1">
        <v>1803</v>
      </c>
      <c r="F1221" s="1">
        <v>34328.019999999997</v>
      </c>
      <c r="G1221" s="1">
        <v>34328.019999999997</v>
      </c>
      <c r="H1221" s="1">
        <v>800</v>
      </c>
      <c r="I1221" s="53">
        <v>27465</v>
      </c>
      <c r="J1221" s="1">
        <v>100</v>
      </c>
      <c r="K1221" s="1">
        <v>0</v>
      </c>
      <c r="L1221" s="53">
        <v>27462.415999999997</v>
      </c>
      <c r="M1221" s="53" t="s">
        <v>1032</v>
      </c>
      <c r="N1221" s="53" t="s">
        <v>1032</v>
      </c>
      <c r="O1221" s="53" t="s">
        <v>1032</v>
      </c>
      <c r="P1221" s="53" t="s">
        <v>1032</v>
      </c>
      <c r="Q1221" s="53" t="s">
        <v>1032</v>
      </c>
      <c r="R1221" s="53">
        <v>0</v>
      </c>
      <c r="S1221" s="53" t="s">
        <v>1032</v>
      </c>
      <c r="T1221" s="53" t="s">
        <v>1032</v>
      </c>
      <c r="U1221" s="53" t="s">
        <v>1032</v>
      </c>
      <c r="V1221" s="53">
        <v>0</v>
      </c>
      <c r="W1221" s="53">
        <v>35</v>
      </c>
      <c r="X1221" s="53">
        <v>40</v>
      </c>
      <c r="Y1221" s="53">
        <v>25</v>
      </c>
      <c r="Z1221" s="53">
        <v>0</v>
      </c>
      <c r="AA1221" s="53">
        <v>0</v>
      </c>
      <c r="AB1221" s="53" t="s">
        <v>1032</v>
      </c>
      <c r="AC1221" s="54" t="s">
        <v>1032</v>
      </c>
      <c r="AD1221" s="54">
        <v>0</v>
      </c>
      <c r="AE1221" s="54" t="s">
        <v>1032</v>
      </c>
      <c r="AF1221" s="54" t="s">
        <v>1032</v>
      </c>
      <c r="AG1221" s="54" t="s">
        <v>1032</v>
      </c>
      <c r="AH1221" s="54">
        <v>0</v>
      </c>
      <c r="AI1221" s="54">
        <v>35</v>
      </c>
      <c r="AJ1221" s="54">
        <v>40</v>
      </c>
      <c r="AK1221" s="1">
        <v>25</v>
      </c>
      <c r="AL1221" s="1">
        <v>0</v>
      </c>
      <c r="AM1221" s="1" t="s">
        <v>1032</v>
      </c>
      <c r="AN1221" s="1" t="s">
        <v>1032</v>
      </c>
      <c r="AO1221" s="1" t="s">
        <v>1032</v>
      </c>
      <c r="AP1221" s="1">
        <v>0</v>
      </c>
      <c r="AQ1221" s="1" t="s">
        <v>1032</v>
      </c>
      <c r="AR1221" s="1" t="s">
        <v>1032</v>
      </c>
      <c r="AS1221" s="1" t="s">
        <v>1032</v>
      </c>
      <c r="AT1221" s="1" t="s">
        <v>1032</v>
      </c>
      <c r="AU1221" s="1">
        <v>0</v>
      </c>
      <c r="AV1221" s="1">
        <v>0</v>
      </c>
      <c r="AW1221" s="142" t="str">
        <f t="shared" si="38"/>
        <v/>
      </c>
      <c r="AX1221" s="142" t="str">
        <f t="shared" si="39"/>
        <v/>
      </c>
    </row>
    <row r="1222" spans="3:50">
      <c r="C1222" s="1" t="s">
        <v>1204</v>
      </c>
      <c r="D1222" s="1" t="s">
        <v>1205</v>
      </c>
      <c r="E1222" s="1">
        <v>24</v>
      </c>
      <c r="F1222" s="1">
        <v>305.07</v>
      </c>
      <c r="G1222" s="1">
        <v>305.07</v>
      </c>
      <c r="H1222" s="1">
        <v>800</v>
      </c>
      <c r="I1222" s="53">
        <v>244</v>
      </c>
      <c r="J1222" s="1">
        <v>100</v>
      </c>
      <c r="L1222" s="53">
        <v>244.05600000000001</v>
      </c>
      <c r="R1222" s="53">
        <v>0</v>
      </c>
      <c r="V1222" s="53">
        <v>0</v>
      </c>
      <c r="W1222" s="53">
        <v>35</v>
      </c>
      <c r="X1222" s="53">
        <v>40</v>
      </c>
      <c r="Y1222" s="53">
        <v>25</v>
      </c>
      <c r="Z1222" s="53">
        <v>0</v>
      </c>
      <c r="AA1222" s="53">
        <v>0</v>
      </c>
      <c r="AD1222" s="54">
        <v>0</v>
      </c>
      <c r="AH1222" s="54">
        <v>0</v>
      </c>
      <c r="AI1222" s="54">
        <v>35</v>
      </c>
      <c r="AJ1222" s="54">
        <v>40</v>
      </c>
      <c r="AK1222" s="1">
        <v>25</v>
      </c>
      <c r="AL1222" s="1">
        <v>0</v>
      </c>
      <c r="AP1222" s="1">
        <v>0</v>
      </c>
      <c r="AU1222" s="1">
        <v>0</v>
      </c>
      <c r="AV1222" s="1">
        <v>0</v>
      </c>
      <c r="AW1222" s="142" t="str">
        <f t="shared" si="38"/>
        <v/>
      </c>
      <c r="AX1222" s="142" t="str">
        <f t="shared" si="39"/>
        <v/>
      </c>
    </row>
    <row r="1223" spans="3:50">
      <c r="C1223" s="1" t="s">
        <v>1204</v>
      </c>
      <c r="D1223" s="1" t="s">
        <v>1206</v>
      </c>
      <c r="E1223" s="1">
        <v>440</v>
      </c>
      <c r="F1223" s="1">
        <v>8377.0400000000009</v>
      </c>
      <c r="G1223" s="1">
        <v>8377.0400000000009</v>
      </c>
      <c r="H1223" s="1">
        <v>800</v>
      </c>
      <c r="I1223" s="53">
        <v>6702</v>
      </c>
      <c r="J1223" s="1">
        <v>100</v>
      </c>
      <c r="L1223" s="53">
        <v>6701.6320000000014</v>
      </c>
      <c r="R1223" s="53">
        <v>0</v>
      </c>
      <c r="V1223" s="53">
        <v>0</v>
      </c>
      <c r="W1223" s="53">
        <v>35</v>
      </c>
      <c r="X1223" s="53">
        <v>40</v>
      </c>
      <c r="Y1223" s="53">
        <v>25</v>
      </c>
      <c r="Z1223" s="53">
        <v>0</v>
      </c>
      <c r="AA1223" s="53">
        <v>0</v>
      </c>
      <c r="AD1223" s="54">
        <v>0</v>
      </c>
      <c r="AH1223" s="54">
        <v>0</v>
      </c>
      <c r="AI1223" s="54">
        <v>35</v>
      </c>
      <c r="AJ1223" s="54">
        <v>40</v>
      </c>
      <c r="AK1223" s="1">
        <v>25</v>
      </c>
      <c r="AL1223" s="1">
        <v>0</v>
      </c>
      <c r="AP1223" s="1">
        <v>0</v>
      </c>
      <c r="AU1223" s="1">
        <v>0</v>
      </c>
      <c r="AV1223" s="1">
        <v>0</v>
      </c>
      <c r="AW1223" s="142" t="str">
        <f t="shared" si="38"/>
        <v/>
      </c>
      <c r="AX1223" s="142" t="str">
        <f t="shared" si="39"/>
        <v/>
      </c>
    </row>
    <row r="1224" spans="3:50">
      <c r="C1224" s="1" t="s">
        <v>1204</v>
      </c>
      <c r="D1224" s="1" t="s">
        <v>1207</v>
      </c>
      <c r="E1224" s="1">
        <v>57</v>
      </c>
      <c r="F1224" s="1">
        <v>848.13</v>
      </c>
      <c r="G1224" s="1">
        <v>848.13</v>
      </c>
      <c r="H1224" s="1">
        <v>800</v>
      </c>
      <c r="I1224" s="53">
        <v>679</v>
      </c>
      <c r="J1224" s="1">
        <v>100</v>
      </c>
      <c r="L1224" s="53">
        <v>678.50400000000002</v>
      </c>
      <c r="R1224" s="53">
        <v>0</v>
      </c>
      <c r="V1224" s="53">
        <v>0</v>
      </c>
      <c r="W1224" s="53">
        <v>35</v>
      </c>
      <c r="X1224" s="53">
        <v>40</v>
      </c>
      <c r="Y1224" s="53">
        <v>25</v>
      </c>
      <c r="Z1224" s="53">
        <v>0</v>
      </c>
      <c r="AA1224" s="53">
        <v>0</v>
      </c>
      <c r="AD1224" s="54">
        <v>0</v>
      </c>
      <c r="AH1224" s="54">
        <v>0</v>
      </c>
      <c r="AI1224" s="54">
        <v>35</v>
      </c>
      <c r="AJ1224" s="54">
        <v>40</v>
      </c>
      <c r="AK1224" s="1">
        <v>25</v>
      </c>
      <c r="AL1224" s="1">
        <v>0</v>
      </c>
      <c r="AP1224" s="1">
        <v>0</v>
      </c>
      <c r="AU1224" s="1">
        <v>0</v>
      </c>
      <c r="AV1224" s="1">
        <v>0</v>
      </c>
      <c r="AW1224" s="142" t="str">
        <f t="shared" si="38"/>
        <v/>
      </c>
      <c r="AX1224" s="142" t="str">
        <f t="shared" si="39"/>
        <v/>
      </c>
    </row>
    <row r="1225" spans="3:50">
      <c r="C1225" s="1" t="s">
        <v>1204</v>
      </c>
      <c r="D1225" s="1" t="s">
        <v>1208</v>
      </c>
      <c r="E1225" s="1">
        <v>43</v>
      </c>
      <c r="F1225" s="1">
        <v>885.5</v>
      </c>
      <c r="G1225" s="1">
        <v>885.5</v>
      </c>
      <c r="H1225" s="1">
        <v>800</v>
      </c>
      <c r="I1225" s="53">
        <v>708</v>
      </c>
      <c r="J1225" s="1">
        <v>100</v>
      </c>
      <c r="L1225" s="53">
        <v>708.40000000000009</v>
      </c>
      <c r="R1225" s="53">
        <v>0</v>
      </c>
      <c r="V1225" s="53">
        <v>0</v>
      </c>
      <c r="W1225" s="53">
        <v>35</v>
      </c>
      <c r="X1225" s="53">
        <v>40</v>
      </c>
      <c r="Y1225" s="53">
        <v>25</v>
      </c>
      <c r="Z1225" s="53">
        <v>0</v>
      </c>
      <c r="AA1225" s="53">
        <v>0</v>
      </c>
      <c r="AD1225" s="54">
        <v>0</v>
      </c>
      <c r="AH1225" s="54">
        <v>0</v>
      </c>
      <c r="AI1225" s="54">
        <v>35</v>
      </c>
      <c r="AJ1225" s="54">
        <v>40</v>
      </c>
      <c r="AK1225" s="1">
        <v>25</v>
      </c>
      <c r="AL1225" s="1">
        <v>0</v>
      </c>
      <c r="AP1225" s="1">
        <v>0</v>
      </c>
      <c r="AU1225" s="1">
        <v>0</v>
      </c>
      <c r="AV1225" s="1">
        <v>0</v>
      </c>
      <c r="AW1225" s="142" t="str">
        <f t="shared" si="38"/>
        <v/>
      </c>
      <c r="AX1225" s="142" t="str">
        <f t="shared" si="39"/>
        <v/>
      </c>
    </row>
    <row r="1226" spans="3:50">
      <c r="C1226" s="1" t="s">
        <v>1204</v>
      </c>
      <c r="D1226" s="1" t="s">
        <v>1209</v>
      </c>
      <c r="E1226" s="1">
        <v>426</v>
      </c>
      <c r="F1226" s="1">
        <v>11823.14</v>
      </c>
      <c r="G1226" s="1">
        <v>11823.14</v>
      </c>
      <c r="H1226" s="1">
        <v>800</v>
      </c>
      <c r="I1226" s="53">
        <v>9459</v>
      </c>
      <c r="J1226" s="1">
        <v>100</v>
      </c>
      <c r="L1226" s="53">
        <v>9458.5120000000006</v>
      </c>
      <c r="R1226" s="53">
        <v>0</v>
      </c>
      <c r="V1226" s="53">
        <v>0</v>
      </c>
      <c r="W1226" s="53">
        <v>35</v>
      </c>
      <c r="X1226" s="53">
        <v>40</v>
      </c>
      <c r="Y1226" s="53">
        <v>25</v>
      </c>
      <c r="Z1226" s="53">
        <v>0</v>
      </c>
      <c r="AA1226" s="53">
        <v>0</v>
      </c>
      <c r="AD1226" s="54">
        <v>0</v>
      </c>
      <c r="AH1226" s="54">
        <v>0</v>
      </c>
      <c r="AI1226" s="54">
        <v>35</v>
      </c>
      <c r="AJ1226" s="54">
        <v>40</v>
      </c>
      <c r="AK1226" s="1">
        <v>25</v>
      </c>
      <c r="AL1226" s="1">
        <v>0</v>
      </c>
      <c r="AP1226" s="1">
        <v>0</v>
      </c>
      <c r="AU1226" s="1">
        <v>0</v>
      </c>
      <c r="AV1226" s="1">
        <v>0</v>
      </c>
      <c r="AW1226" s="142" t="str">
        <f t="shared" si="38"/>
        <v/>
      </c>
      <c r="AX1226" s="142" t="str">
        <f t="shared" si="39"/>
        <v/>
      </c>
    </row>
    <row r="1227" spans="3:50">
      <c r="C1227" s="1" t="s">
        <v>1204</v>
      </c>
      <c r="D1227" s="1" t="s">
        <v>1210</v>
      </c>
      <c r="E1227" s="1">
        <v>14</v>
      </c>
      <c r="F1227" s="1">
        <v>322</v>
      </c>
      <c r="G1227" s="1">
        <v>322</v>
      </c>
      <c r="H1227" s="1">
        <v>800</v>
      </c>
      <c r="I1227" s="53">
        <v>258</v>
      </c>
      <c r="J1227" s="1">
        <v>100</v>
      </c>
      <c r="L1227" s="53">
        <v>257.60000000000002</v>
      </c>
      <c r="R1227" s="53">
        <v>0</v>
      </c>
      <c r="V1227" s="53">
        <v>0</v>
      </c>
      <c r="W1227" s="53">
        <v>35</v>
      </c>
      <c r="X1227" s="53">
        <v>40</v>
      </c>
      <c r="Y1227" s="53">
        <v>25</v>
      </c>
      <c r="Z1227" s="53">
        <v>0</v>
      </c>
      <c r="AA1227" s="53">
        <v>0</v>
      </c>
      <c r="AD1227" s="54">
        <v>0</v>
      </c>
      <c r="AH1227" s="54">
        <v>0</v>
      </c>
      <c r="AI1227" s="54">
        <v>35</v>
      </c>
      <c r="AJ1227" s="54">
        <v>40</v>
      </c>
      <c r="AK1227" s="1">
        <v>25</v>
      </c>
      <c r="AL1227" s="1">
        <v>0</v>
      </c>
      <c r="AP1227" s="1">
        <v>0</v>
      </c>
      <c r="AU1227" s="1">
        <v>0</v>
      </c>
      <c r="AV1227" s="1">
        <v>0</v>
      </c>
      <c r="AW1227" s="142" t="str">
        <f t="shared" si="38"/>
        <v/>
      </c>
      <c r="AX1227" s="142" t="str">
        <f t="shared" si="39"/>
        <v/>
      </c>
    </row>
    <row r="1228" spans="3:50">
      <c r="C1228" s="1" t="s">
        <v>1204</v>
      </c>
      <c r="D1228" s="1" t="s">
        <v>1211</v>
      </c>
      <c r="E1228" s="1">
        <v>0</v>
      </c>
      <c r="F1228" s="1">
        <v>0</v>
      </c>
      <c r="G1228" s="1">
        <v>0</v>
      </c>
      <c r="H1228" s="1">
        <v>800</v>
      </c>
      <c r="I1228" s="53">
        <v>0</v>
      </c>
      <c r="J1228" s="1">
        <v>100</v>
      </c>
      <c r="L1228" s="53">
        <v>0</v>
      </c>
      <c r="R1228" s="53">
        <v>0</v>
      </c>
      <c r="V1228" s="53">
        <v>0</v>
      </c>
      <c r="W1228" s="53">
        <v>35</v>
      </c>
      <c r="X1228" s="53">
        <v>40</v>
      </c>
      <c r="Y1228" s="53">
        <v>25</v>
      </c>
      <c r="Z1228" s="53">
        <v>0</v>
      </c>
      <c r="AA1228" s="53">
        <v>0</v>
      </c>
      <c r="AD1228" s="54">
        <v>0</v>
      </c>
      <c r="AH1228" s="54">
        <v>0</v>
      </c>
      <c r="AI1228" s="54">
        <v>35</v>
      </c>
      <c r="AJ1228" s="54">
        <v>40</v>
      </c>
      <c r="AK1228" s="1">
        <v>25</v>
      </c>
      <c r="AL1228" s="1">
        <v>0</v>
      </c>
      <c r="AP1228" s="1">
        <v>0</v>
      </c>
      <c r="AU1228" s="1">
        <v>0</v>
      </c>
      <c r="AV1228" s="1">
        <v>0</v>
      </c>
      <c r="AW1228" s="142" t="str">
        <f t="shared" si="38"/>
        <v/>
      </c>
      <c r="AX1228" s="142" t="str">
        <f t="shared" si="39"/>
        <v/>
      </c>
    </row>
    <row r="1229" spans="3:50">
      <c r="C1229" s="1" t="s">
        <v>1204</v>
      </c>
      <c r="D1229" s="1" t="s">
        <v>1212</v>
      </c>
      <c r="E1229" s="1">
        <v>25</v>
      </c>
      <c r="F1229" s="1">
        <v>423.75</v>
      </c>
      <c r="G1229" s="1">
        <v>423.75</v>
      </c>
      <c r="H1229" s="1">
        <v>800</v>
      </c>
      <c r="I1229" s="53">
        <v>339</v>
      </c>
      <c r="J1229" s="1">
        <v>100</v>
      </c>
      <c r="L1229" s="53">
        <v>339</v>
      </c>
      <c r="R1229" s="53">
        <v>0</v>
      </c>
      <c r="V1229" s="53">
        <v>0</v>
      </c>
      <c r="W1229" s="53">
        <v>35</v>
      </c>
      <c r="X1229" s="53">
        <v>40</v>
      </c>
      <c r="Y1229" s="53">
        <v>25</v>
      </c>
      <c r="Z1229" s="53">
        <v>0</v>
      </c>
      <c r="AA1229" s="53">
        <v>0</v>
      </c>
      <c r="AD1229" s="54">
        <v>0</v>
      </c>
      <c r="AH1229" s="54">
        <v>0</v>
      </c>
      <c r="AI1229" s="54">
        <v>35</v>
      </c>
      <c r="AJ1229" s="54">
        <v>40</v>
      </c>
      <c r="AK1229" s="1">
        <v>25</v>
      </c>
      <c r="AL1229" s="1">
        <v>0</v>
      </c>
      <c r="AP1229" s="1">
        <v>0</v>
      </c>
      <c r="AU1229" s="1">
        <v>0</v>
      </c>
      <c r="AV1229" s="1">
        <v>0</v>
      </c>
      <c r="AW1229" s="142" t="str">
        <f t="shared" si="38"/>
        <v/>
      </c>
      <c r="AX1229" s="142" t="str">
        <f t="shared" si="39"/>
        <v/>
      </c>
    </row>
    <row r="1230" spans="3:50">
      <c r="C1230" s="1" t="s">
        <v>1204</v>
      </c>
      <c r="D1230" s="1" t="s">
        <v>1213</v>
      </c>
      <c r="E1230" s="1">
        <v>16</v>
      </c>
      <c r="F1230" s="1">
        <v>191.5</v>
      </c>
      <c r="G1230" s="1">
        <v>191.5</v>
      </c>
      <c r="H1230" s="1">
        <v>800</v>
      </c>
      <c r="I1230" s="53">
        <v>153</v>
      </c>
      <c r="J1230" s="1">
        <v>100</v>
      </c>
      <c r="L1230" s="53">
        <v>153.20000000000002</v>
      </c>
      <c r="R1230" s="53">
        <v>0</v>
      </c>
      <c r="V1230" s="53">
        <v>0</v>
      </c>
      <c r="W1230" s="53">
        <v>35</v>
      </c>
      <c r="X1230" s="53">
        <v>40</v>
      </c>
      <c r="Y1230" s="53">
        <v>25</v>
      </c>
      <c r="Z1230" s="53">
        <v>0</v>
      </c>
      <c r="AA1230" s="53">
        <v>0</v>
      </c>
      <c r="AD1230" s="54">
        <v>0</v>
      </c>
      <c r="AH1230" s="54">
        <v>0</v>
      </c>
      <c r="AI1230" s="54">
        <v>35</v>
      </c>
      <c r="AJ1230" s="54">
        <v>40</v>
      </c>
      <c r="AK1230" s="1">
        <v>25</v>
      </c>
      <c r="AL1230" s="1">
        <v>0</v>
      </c>
      <c r="AP1230" s="1">
        <v>0</v>
      </c>
      <c r="AU1230" s="1">
        <v>0</v>
      </c>
      <c r="AV1230" s="1">
        <v>0</v>
      </c>
      <c r="AW1230" s="142" t="str">
        <f t="shared" si="38"/>
        <v/>
      </c>
      <c r="AX1230" s="142" t="str">
        <f t="shared" si="39"/>
        <v/>
      </c>
    </row>
    <row r="1231" spans="3:50">
      <c r="C1231" s="1" t="s">
        <v>1204</v>
      </c>
      <c r="D1231" s="1" t="s">
        <v>1214</v>
      </c>
      <c r="E1231" s="1">
        <v>53</v>
      </c>
      <c r="F1231" s="1">
        <v>764.62</v>
      </c>
      <c r="G1231" s="1">
        <v>764.62</v>
      </c>
      <c r="H1231" s="1">
        <v>800</v>
      </c>
      <c r="I1231" s="53">
        <v>612</v>
      </c>
      <c r="J1231" s="1">
        <v>100</v>
      </c>
      <c r="L1231" s="53">
        <v>611.69600000000003</v>
      </c>
      <c r="R1231" s="53">
        <v>0</v>
      </c>
      <c r="V1231" s="53">
        <v>0</v>
      </c>
      <c r="W1231" s="53">
        <v>35</v>
      </c>
      <c r="X1231" s="53">
        <v>40</v>
      </c>
      <c r="Y1231" s="53">
        <v>25</v>
      </c>
      <c r="Z1231" s="53">
        <v>0</v>
      </c>
      <c r="AA1231" s="53">
        <v>0</v>
      </c>
      <c r="AD1231" s="54">
        <v>0</v>
      </c>
      <c r="AH1231" s="54">
        <v>0</v>
      </c>
      <c r="AI1231" s="54">
        <v>35</v>
      </c>
      <c r="AJ1231" s="54">
        <v>40</v>
      </c>
      <c r="AK1231" s="1">
        <v>25</v>
      </c>
      <c r="AL1231" s="1">
        <v>0</v>
      </c>
      <c r="AP1231" s="1">
        <v>0</v>
      </c>
      <c r="AU1231" s="1">
        <v>0</v>
      </c>
      <c r="AV1231" s="1">
        <v>0</v>
      </c>
      <c r="AW1231" s="142" t="str">
        <f t="shared" si="38"/>
        <v/>
      </c>
      <c r="AX1231" s="142" t="str">
        <f t="shared" si="39"/>
        <v/>
      </c>
    </row>
    <row r="1232" spans="3:50">
      <c r="C1232" s="1" t="s">
        <v>1204</v>
      </c>
      <c r="D1232" s="1" t="s">
        <v>1215</v>
      </c>
      <c r="E1232" s="1">
        <v>169</v>
      </c>
      <c r="F1232" s="1">
        <v>1906.89</v>
      </c>
      <c r="G1232" s="1">
        <v>1906.89</v>
      </c>
      <c r="H1232" s="1">
        <v>800</v>
      </c>
      <c r="I1232" s="53">
        <v>1526</v>
      </c>
      <c r="J1232" s="1">
        <v>100</v>
      </c>
      <c r="L1232" s="53">
        <v>1525.5120000000002</v>
      </c>
      <c r="R1232" s="53">
        <v>0</v>
      </c>
      <c r="V1232" s="53">
        <v>0</v>
      </c>
      <c r="W1232" s="53">
        <v>35</v>
      </c>
      <c r="X1232" s="53">
        <v>40</v>
      </c>
      <c r="Y1232" s="53">
        <v>25</v>
      </c>
      <c r="Z1232" s="53">
        <v>0</v>
      </c>
      <c r="AA1232" s="53">
        <v>0</v>
      </c>
      <c r="AD1232" s="54">
        <v>0</v>
      </c>
      <c r="AH1232" s="54">
        <v>0</v>
      </c>
      <c r="AI1232" s="54">
        <v>35</v>
      </c>
      <c r="AJ1232" s="54">
        <v>40</v>
      </c>
      <c r="AK1232" s="1">
        <v>25</v>
      </c>
      <c r="AL1232" s="1">
        <v>0</v>
      </c>
      <c r="AP1232" s="1">
        <v>0</v>
      </c>
      <c r="AU1232" s="1">
        <v>0</v>
      </c>
      <c r="AV1232" s="1">
        <v>0</v>
      </c>
      <c r="AW1232" s="142" t="str">
        <f t="shared" si="38"/>
        <v/>
      </c>
      <c r="AX1232" s="142" t="str">
        <f t="shared" si="39"/>
        <v/>
      </c>
    </row>
    <row r="1233" spans="3:50">
      <c r="C1233" s="1" t="s">
        <v>1204</v>
      </c>
      <c r="D1233" s="1" t="s">
        <v>1216</v>
      </c>
      <c r="E1233" s="1">
        <v>120</v>
      </c>
      <c r="F1233" s="1">
        <v>1753.17</v>
      </c>
      <c r="G1233" s="1">
        <v>1753.17</v>
      </c>
      <c r="H1233" s="1">
        <v>800</v>
      </c>
      <c r="I1233" s="53">
        <v>1403</v>
      </c>
      <c r="J1233" s="1">
        <v>100</v>
      </c>
      <c r="L1233" s="53">
        <v>1402.5360000000001</v>
      </c>
      <c r="R1233" s="53">
        <v>0</v>
      </c>
      <c r="V1233" s="53">
        <v>0</v>
      </c>
      <c r="W1233" s="53">
        <v>35</v>
      </c>
      <c r="X1233" s="53">
        <v>40</v>
      </c>
      <c r="Y1233" s="53">
        <v>25</v>
      </c>
      <c r="Z1233" s="53">
        <v>0</v>
      </c>
      <c r="AA1233" s="53">
        <v>0</v>
      </c>
      <c r="AD1233" s="54">
        <v>0</v>
      </c>
      <c r="AH1233" s="54">
        <v>0</v>
      </c>
      <c r="AI1233" s="54">
        <v>35</v>
      </c>
      <c r="AJ1233" s="54">
        <v>40</v>
      </c>
      <c r="AK1233" s="1">
        <v>25</v>
      </c>
      <c r="AL1233" s="1">
        <v>0</v>
      </c>
      <c r="AP1233" s="1">
        <v>0</v>
      </c>
      <c r="AU1233" s="1">
        <v>0</v>
      </c>
      <c r="AV1233" s="1">
        <v>0</v>
      </c>
      <c r="AW1233" s="142" t="str">
        <f t="shared" si="38"/>
        <v/>
      </c>
      <c r="AX1233" s="142" t="str">
        <f t="shared" si="39"/>
        <v/>
      </c>
    </row>
    <row r="1234" spans="3:50">
      <c r="C1234" s="1" t="s">
        <v>1204</v>
      </c>
      <c r="D1234" s="1" t="s">
        <v>1217</v>
      </c>
      <c r="E1234" s="1">
        <v>323</v>
      </c>
      <c r="F1234" s="1">
        <v>5483.14</v>
      </c>
      <c r="G1234" s="1">
        <v>5483.14</v>
      </c>
      <c r="H1234" s="1">
        <v>800</v>
      </c>
      <c r="I1234" s="53">
        <v>4387</v>
      </c>
      <c r="J1234" s="1">
        <v>100</v>
      </c>
      <c r="L1234" s="53">
        <v>4386.5120000000006</v>
      </c>
      <c r="R1234" s="53">
        <v>0</v>
      </c>
      <c r="V1234" s="53">
        <v>0</v>
      </c>
      <c r="W1234" s="53">
        <v>35</v>
      </c>
      <c r="X1234" s="53">
        <v>40</v>
      </c>
      <c r="Y1234" s="53">
        <v>25</v>
      </c>
      <c r="Z1234" s="53">
        <v>0</v>
      </c>
      <c r="AA1234" s="53">
        <v>0</v>
      </c>
      <c r="AD1234" s="54">
        <v>0</v>
      </c>
      <c r="AH1234" s="54">
        <v>0</v>
      </c>
      <c r="AI1234" s="54">
        <v>35</v>
      </c>
      <c r="AJ1234" s="54">
        <v>40</v>
      </c>
      <c r="AK1234" s="1">
        <v>25</v>
      </c>
      <c r="AL1234" s="1">
        <v>0</v>
      </c>
      <c r="AP1234" s="1">
        <v>0</v>
      </c>
      <c r="AU1234" s="1">
        <v>0</v>
      </c>
      <c r="AV1234" s="1">
        <v>0</v>
      </c>
      <c r="AW1234" s="142" t="str">
        <f t="shared" si="38"/>
        <v/>
      </c>
      <c r="AX1234" s="142" t="str">
        <f t="shared" si="39"/>
        <v/>
      </c>
    </row>
    <row r="1235" spans="3:50">
      <c r="C1235" s="1" t="s">
        <v>1204</v>
      </c>
      <c r="D1235" s="1" t="s">
        <v>1218</v>
      </c>
      <c r="E1235" s="1">
        <v>25</v>
      </c>
      <c r="F1235" s="1">
        <v>511</v>
      </c>
      <c r="G1235" s="1">
        <v>511</v>
      </c>
      <c r="H1235" s="1">
        <v>800</v>
      </c>
      <c r="I1235" s="53">
        <v>409</v>
      </c>
      <c r="J1235" s="1">
        <v>100</v>
      </c>
      <c r="L1235" s="53">
        <v>408.8</v>
      </c>
      <c r="R1235" s="53">
        <v>0</v>
      </c>
      <c r="V1235" s="53">
        <v>0</v>
      </c>
      <c r="W1235" s="53">
        <v>35</v>
      </c>
      <c r="X1235" s="53">
        <v>40</v>
      </c>
      <c r="Y1235" s="53">
        <v>25</v>
      </c>
      <c r="Z1235" s="53">
        <v>0</v>
      </c>
      <c r="AA1235" s="53">
        <v>0</v>
      </c>
      <c r="AD1235" s="54">
        <v>0</v>
      </c>
      <c r="AH1235" s="54">
        <v>0</v>
      </c>
      <c r="AI1235" s="54">
        <v>35</v>
      </c>
      <c r="AJ1235" s="54">
        <v>40</v>
      </c>
      <c r="AK1235" s="1">
        <v>25</v>
      </c>
      <c r="AL1235" s="1">
        <v>0</v>
      </c>
      <c r="AP1235" s="1">
        <v>0</v>
      </c>
      <c r="AU1235" s="1">
        <v>0</v>
      </c>
      <c r="AV1235" s="1">
        <v>0</v>
      </c>
      <c r="AW1235" s="142" t="str">
        <f t="shared" si="38"/>
        <v/>
      </c>
      <c r="AX1235" s="142" t="str">
        <f t="shared" si="39"/>
        <v/>
      </c>
    </row>
    <row r="1236" spans="3:50">
      <c r="C1236" s="1" t="s">
        <v>1204</v>
      </c>
      <c r="D1236" s="1" t="s">
        <v>1153</v>
      </c>
      <c r="E1236" s="1">
        <v>2</v>
      </c>
      <c r="F1236" s="1">
        <v>42.89</v>
      </c>
      <c r="G1236" s="1">
        <v>42.89</v>
      </c>
      <c r="H1236" s="1">
        <v>800</v>
      </c>
      <c r="I1236" s="53">
        <v>34</v>
      </c>
      <c r="J1236" s="1">
        <v>100</v>
      </c>
      <c r="L1236" s="53">
        <v>34.312000000000005</v>
      </c>
      <c r="R1236" s="53">
        <v>0</v>
      </c>
      <c r="V1236" s="53">
        <v>0</v>
      </c>
      <c r="W1236" s="53">
        <v>35</v>
      </c>
      <c r="X1236" s="53">
        <v>40</v>
      </c>
      <c r="Y1236" s="53">
        <v>25</v>
      </c>
      <c r="Z1236" s="53">
        <v>0</v>
      </c>
      <c r="AA1236" s="53">
        <v>0</v>
      </c>
      <c r="AD1236" s="54">
        <v>0</v>
      </c>
      <c r="AH1236" s="54">
        <v>0</v>
      </c>
      <c r="AI1236" s="54">
        <v>35</v>
      </c>
      <c r="AJ1236" s="54">
        <v>40</v>
      </c>
      <c r="AK1236" s="1">
        <v>25</v>
      </c>
      <c r="AL1236" s="1">
        <v>0</v>
      </c>
      <c r="AP1236" s="1">
        <v>0</v>
      </c>
      <c r="AU1236" s="1">
        <v>0</v>
      </c>
      <c r="AV1236" s="1">
        <v>0</v>
      </c>
      <c r="AW1236" s="142" t="str">
        <f t="shared" si="38"/>
        <v/>
      </c>
      <c r="AX1236" s="142" t="str">
        <f t="shared" si="39"/>
        <v/>
      </c>
    </row>
    <row r="1237" spans="3:50">
      <c r="C1237" s="1" t="s">
        <v>1204</v>
      </c>
      <c r="D1237" s="1" t="s">
        <v>1219</v>
      </c>
      <c r="E1237" s="1">
        <v>66</v>
      </c>
      <c r="F1237" s="1">
        <v>690.18</v>
      </c>
      <c r="G1237" s="1">
        <v>690.18</v>
      </c>
      <c r="H1237" s="1">
        <v>800</v>
      </c>
      <c r="I1237" s="53">
        <v>552</v>
      </c>
      <c r="J1237" s="1">
        <v>100</v>
      </c>
      <c r="L1237" s="53">
        <v>552.14400000000001</v>
      </c>
      <c r="R1237" s="53">
        <v>0</v>
      </c>
      <c r="V1237" s="53">
        <v>0</v>
      </c>
      <c r="W1237" s="53">
        <v>35</v>
      </c>
      <c r="X1237" s="53">
        <v>40</v>
      </c>
      <c r="Y1237" s="53">
        <v>25</v>
      </c>
      <c r="Z1237" s="53">
        <v>0</v>
      </c>
      <c r="AA1237" s="53">
        <v>0</v>
      </c>
      <c r="AD1237" s="54">
        <v>0</v>
      </c>
      <c r="AH1237" s="54">
        <v>0</v>
      </c>
      <c r="AI1237" s="54">
        <v>35</v>
      </c>
      <c r="AJ1237" s="54">
        <v>40</v>
      </c>
      <c r="AK1237" s="1">
        <v>25</v>
      </c>
      <c r="AL1237" s="1">
        <v>0</v>
      </c>
      <c r="AP1237" s="1">
        <v>0</v>
      </c>
      <c r="AU1237" s="1">
        <v>0</v>
      </c>
      <c r="AV1237" s="1">
        <v>0</v>
      </c>
      <c r="AW1237" s="142" t="str">
        <f t="shared" si="38"/>
        <v/>
      </c>
      <c r="AX1237" s="142" t="str">
        <f t="shared" si="39"/>
        <v/>
      </c>
    </row>
    <row r="1238" spans="3:50">
      <c r="C1238" s="1" t="s">
        <v>1220</v>
      </c>
      <c r="E1238" s="1">
        <v>3804</v>
      </c>
      <c r="F1238" s="1">
        <v>127761</v>
      </c>
      <c r="G1238" s="1">
        <v>127761</v>
      </c>
      <c r="H1238" s="1">
        <v>780</v>
      </c>
      <c r="I1238" s="53">
        <v>99653</v>
      </c>
      <c r="J1238" s="1">
        <v>100</v>
      </c>
      <c r="K1238" s="1">
        <v>0</v>
      </c>
      <c r="L1238" s="53">
        <v>99653</v>
      </c>
      <c r="M1238" s="53" t="s">
        <v>1032</v>
      </c>
      <c r="N1238" s="53" t="s">
        <v>1032</v>
      </c>
      <c r="O1238" s="53" t="s">
        <v>1032</v>
      </c>
      <c r="P1238" s="53" t="s">
        <v>1032</v>
      </c>
      <c r="Q1238" s="53" t="s">
        <v>1032</v>
      </c>
      <c r="R1238" s="53">
        <v>0</v>
      </c>
      <c r="S1238" s="53" t="s">
        <v>1032</v>
      </c>
      <c r="T1238" s="53" t="s">
        <v>1032</v>
      </c>
      <c r="U1238" s="53" t="s">
        <v>1032</v>
      </c>
      <c r="V1238" s="53">
        <v>0</v>
      </c>
      <c r="W1238" s="53">
        <v>10</v>
      </c>
      <c r="X1238" s="53">
        <v>40</v>
      </c>
      <c r="Y1238" s="53">
        <v>50</v>
      </c>
      <c r="Z1238" s="53">
        <v>0</v>
      </c>
      <c r="AA1238" s="53">
        <v>0</v>
      </c>
      <c r="AB1238" s="53" t="s">
        <v>1032</v>
      </c>
      <c r="AC1238" s="54" t="s">
        <v>1032</v>
      </c>
      <c r="AD1238" s="54">
        <v>0</v>
      </c>
      <c r="AE1238" s="54" t="s">
        <v>1032</v>
      </c>
      <c r="AF1238" s="54" t="s">
        <v>1032</v>
      </c>
      <c r="AG1238" s="54" t="s">
        <v>1032</v>
      </c>
      <c r="AH1238" s="54">
        <v>0</v>
      </c>
      <c r="AI1238" s="54">
        <v>10</v>
      </c>
      <c r="AJ1238" s="54">
        <v>40</v>
      </c>
      <c r="AK1238" s="1">
        <v>50</v>
      </c>
      <c r="AL1238" s="1">
        <v>0</v>
      </c>
      <c r="AM1238" s="1" t="s">
        <v>1032</v>
      </c>
      <c r="AN1238" s="1" t="s">
        <v>1032</v>
      </c>
      <c r="AO1238" s="1" t="s">
        <v>1032</v>
      </c>
      <c r="AP1238" s="1">
        <v>0</v>
      </c>
      <c r="AQ1238" s="1" t="s">
        <v>1032</v>
      </c>
      <c r="AR1238" s="1" t="s">
        <v>1032</v>
      </c>
      <c r="AS1238" s="1" t="s">
        <v>1032</v>
      </c>
      <c r="AT1238" s="1" t="s">
        <v>1032</v>
      </c>
      <c r="AU1238" s="1">
        <v>0</v>
      </c>
      <c r="AV1238" s="1">
        <v>0</v>
      </c>
      <c r="AW1238" s="142" t="str">
        <f t="shared" si="38"/>
        <v/>
      </c>
      <c r="AX1238" s="142" t="str">
        <f t="shared" si="39"/>
        <v/>
      </c>
    </row>
    <row r="1239" spans="3:50">
      <c r="C1239" s="1" t="s">
        <v>1221</v>
      </c>
      <c r="D1239" s="1" t="s">
        <v>1222</v>
      </c>
      <c r="E1239" s="1">
        <v>113</v>
      </c>
      <c r="F1239" s="1">
        <v>3920</v>
      </c>
      <c r="G1239" s="1">
        <v>3920</v>
      </c>
      <c r="H1239" s="1">
        <v>780</v>
      </c>
      <c r="I1239" s="53">
        <v>3058</v>
      </c>
      <c r="J1239" s="1">
        <v>100</v>
      </c>
      <c r="L1239" s="53">
        <v>3058</v>
      </c>
      <c r="R1239" s="53">
        <v>0</v>
      </c>
      <c r="V1239" s="53">
        <v>0</v>
      </c>
      <c r="W1239" s="53">
        <v>10</v>
      </c>
      <c r="X1239" s="53">
        <v>40</v>
      </c>
      <c r="Y1239" s="53">
        <v>50</v>
      </c>
      <c r="Z1239" s="53">
        <v>0</v>
      </c>
      <c r="AA1239" s="53">
        <v>0</v>
      </c>
      <c r="AD1239" s="54">
        <v>0</v>
      </c>
      <c r="AH1239" s="54">
        <v>0</v>
      </c>
      <c r="AI1239" s="54">
        <v>10</v>
      </c>
      <c r="AJ1239" s="54">
        <v>40</v>
      </c>
      <c r="AK1239" s="1">
        <v>50</v>
      </c>
      <c r="AL1239" s="1">
        <v>0</v>
      </c>
      <c r="AP1239" s="1">
        <v>0</v>
      </c>
      <c r="AU1239" s="1">
        <v>0</v>
      </c>
      <c r="AV1239" s="1">
        <v>0</v>
      </c>
      <c r="AW1239" s="142" t="str">
        <f t="shared" si="38"/>
        <v/>
      </c>
      <c r="AX1239" s="142" t="str">
        <f t="shared" si="39"/>
        <v/>
      </c>
    </row>
    <row r="1240" spans="3:50">
      <c r="C1240" s="1" t="s">
        <v>1221</v>
      </c>
      <c r="D1240" s="1" t="s">
        <v>1223</v>
      </c>
      <c r="E1240" s="1">
        <v>127</v>
      </c>
      <c r="F1240" s="1">
        <v>3398</v>
      </c>
      <c r="G1240" s="1">
        <v>3398</v>
      </c>
      <c r="H1240" s="1">
        <v>780</v>
      </c>
      <c r="I1240" s="53">
        <v>2650</v>
      </c>
      <c r="J1240" s="1">
        <v>100</v>
      </c>
      <c r="L1240" s="53">
        <v>2650</v>
      </c>
      <c r="R1240" s="53">
        <v>0</v>
      </c>
      <c r="V1240" s="53">
        <v>0</v>
      </c>
      <c r="W1240" s="53">
        <v>10</v>
      </c>
      <c r="X1240" s="53">
        <v>40</v>
      </c>
      <c r="Y1240" s="53">
        <v>50</v>
      </c>
      <c r="Z1240" s="53">
        <v>0</v>
      </c>
      <c r="AA1240" s="53">
        <v>0</v>
      </c>
      <c r="AD1240" s="54">
        <v>0</v>
      </c>
      <c r="AH1240" s="54">
        <v>0</v>
      </c>
      <c r="AI1240" s="54">
        <v>10</v>
      </c>
      <c r="AJ1240" s="54">
        <v>40</v>
      </c>
      <c r="AK1240" s="1">
        <v>50</v>
      </c>
      <c r="AL1240" s="1">
        <v>0</v>
      </c>
      <c r="AP1240" s="1">
        <v>0</v>
      </c>
      <c r="AU1240" s="1">
        <v>0</v>
      </c>
      <c r="AV1240" s="1">
        <v>0</v>
      </c>
      <c r="AW1240" s="142" t="str">
        <f t="shared" si="38"/>
        <v/>
      </c>
      <c r="AX1240" s="142" t="str">
        <f t="shared" si="39"/>
        <v/>
      </c>
    </row>
    <row r="1241" spans="3:50">
      <c r="C1241" s="1" t="s">
        <v>1221</v>
      </c>
      <c r="D1241" s="1" t="s">
        <v>1224</v>
      </c>
      <c r="E1241" s="1">
        <v>513</v>
      </c>
      <c r="F1241" s="1">
        <v>16890</v>
      </c>
      <c r="G1241" s="1">
        <v>16890</v>
      </c>
      <c r="H1241" s="1">
        <v>780</v>
      </c>
      <c r="I1241" s="53">
        <v>13174</v>
      </c>
      <c r="J1241" s="1">
        <v>100</v>
      </c>
      <c r="L1241" s="53">
        <v>13174</v>
      </c>
      <c r="R1241" s="53">
        <v>0</v>
      </c>
      <c r="V1241" s="53">
        <v>0</v>
      </c>
      <c r="W1241" s="53">
        <v>10</v>
      </c>
      <c r="X1241" s="53">
        <v>40</v>
      </c>
      <c r="Y1241" s="53">
        <v>50</v>
      </c>
      <c r="Z1241" s="53">
        <v>0</v>
      </c>
      <c r="AA1241" s="53">
        <v>0</v>
      </c>
      <c r="AD1241" s="54">
        <v>0</v>
      </c>
      <c r="AH1241" s="54">
        <v>0</v>
      </c>
      <c r="AI1241" s="54">
        <v>10</v>
      </c>
      <c r="AJ1241" s="54">
        <v>40</v>
      </c>
      <c r="AK1241" s="1">
        <v>50</v>
      </c>
      <c r="AL1241" s="1">
        <v>0</v>
      </c>
      <c r="AP1241" s="1">
        <v>0</v>
      </c>
      <c r="AU1241" s="1">
        <v>0</v>
      </c>
      <c r="AV1241" s="1">
        <v>0</v>
      </c>
      <c r="AW1241" s="142" t="str">
        <f t="shared" si="38"/>
        <v/>
      </c>
      <c r="AX1241" s="142" t="str">
        <f t="shared" si="39"/>
        <v/>
      </c>
    </row>
    <row r="1242" spans="3:50">
      <c r="C1242" s="1" t="s">
        <v>1221</v>
      </c>
      <c r="D1242" s="1" t="s">
        <v>1225</v>
      </c>
      <c r="E1242" s="1">
        <v>277</v>
      </c>
      <c r="F1242" s="1">
        <v>9616</v>
      </c>
      <c r="G1242" s="1">
        <v>9616</v>
      </c>
      <c r="H1242" s="1">
        <v>780</v>
      </c>
      <c r="I1242" s="53">
        <v>7500</v>
      </c>
      <c r="J1242" s="1">
        <v>100</v>
      </c>
      <c r="L1242" s="53">
        <v>7500</v>
      </c>
      <c r="R1242" s="53">
        <v>0</v>
      </c>
      <c r="V1242" s="53">
        <v>0</v>
      </c>
      <c r="W1242" s="53">
        <v>10</v>
      </c>
      <c r="X1242" s="53">
        <v>40</v>
      </c>
      <c r="Y1242" s="53">
        <v>50</v>
      </c>
      <c r="Z1242" s="53">
        <v>0</v>
      </c>
      <c r="AA1242" s="53">
        <v>0</v>
      </c>
      <c r="AD1242" s="54">
        <v>0</v>
      </c>
      <c r="AH1242" s="54">
        <v>0</v>
      </c>
      <c r="AI1242" s="54">
        <v>10</v>
      </c>
      <c r="AJ1242" s="54">
        <v>40</v>
      </c>
      <c r="AK1242" s="1">
        <v>50</v>
      </c>
      <c r="AL1242" s="1">
        <v>0</v>
      </c>
      <c r="AP1242" s="1">
        <v>0</v>
      </c>
      <c r="AU1242" s="1">
        <v>0</v>
      </c>
      <c r="AV1242" s="1">
        <v>0</v>
      </c>
      <c r="AW1242" s="142" t="str">
        <f t="shared" ref="AW1242:AW1295" si="40">IF(SUM($E1242:$AV1242)&lt;&gt;0,IFERROR(IFERROR(INDEX(pname,MATCH($B1242,pid_fao,0),1),INDEX(pname,MATCH($B1242,pid_th,0),1)),""),"")</f>
        <v/>
      </c>
      <c r="AX1242" s="142" t="str">
        <f t="shared" ref="AX1242:AX1295" si="41">IF(SUM($E1242:$AV1242)&lt;&gt;0,IFERROR(IFERROR(INDEX(pname,MATCH($B1242,pid_fao,0),5),INDEX(pname,MATCH($B1242,pid_th,0),5)),""),"")</f>
        <v/>
      </c>
    </row>
    <row r="1243" spans="3:50">
      <c r="C1243" s="1" t="s">
        <v>1221</v>
      </c>
      <c r="D1243" s="1" t="s">
        <v>1221</v>
      </c>
      <c r="E1243" s="1">
        <v>285</v>
      </c>
      <c r="F1243" s="1">
        <v>11308</v>
      </c>
      <c r="G1243" s="1">
        <v>11308</v>
      </c>
      <c r="H1243" s="1">
        <v>780</v>
      </c>
      <c r="I1243" s="53">
        <v>8820</v>
      </c>
      <c r="J1243" s="1">
        <v>100</v>
      </c>
      <c r="L1243" s="53">
        <v>8820</v>
      </c>
      <c r="R1243" s="53">
        <v>0</v>
      </c>
      <c r="V1243" s="53">
        <v>0</v>
      </c>
      <c r="W1243" s="53">
        <v>10</v>
      </c>
      <c r="X1243" s="53">
        <v>40</v>
      </c>
      <c r="Y1243" s="53">
        <v>50</v>
      </c>
      <c r="Z1243" s="53">
        <v>0</v>
      </c>
      <c r="AA1243" s="53">
        <v>0</v>
      </c>
      <c r="AD1243" s="54">
        <v>0</v>
      </c>
      <c r="AH1243" s="54">
        <v>0</v>
      </c>
      <c r="AI1243" s="54">
        <v>10</v>
      </c>
      <c r="AJ1243" s="54">
        <v>40</v>
      </c>
      <c r="AK1243" s="1">
        <v>50</v>
      </c>
      <c r="AL1243" s="1">
        <v>0</v>
      </c>
      <c r="AP1243" s="1">
        <v>0</v>
      </c>
      <c r="AU1243" s="1">
        <v>0</v>
      </c>
      <c r="AV1243" s="1">
        <v>0</v>
      </c>
      <c r="AW1243" s="142" t="str">
        <f t="shared" si="40"/>
        <v/>
      </c>
      <c r="AX1243" s="142" t="str">
        <f t="shared" si="41"/>
        <v/>
      </c>
    </row>
    <row r="1244" spans="3:50">
      <c r="C1244" s="1" t="s">
        <v>1221</v>
      </c>
      <c r="D1244" s="1" t="s">
        <v>1226</v>
      </c>
      <c r="E1244" s="1">
        <v>311</v>
      </c>
      <c r="F1244" s="1">
        <v>11074</v>
      </c>
      <c r="G1244" s="1">
        <v>11074</v>
      </c>
      <c r="H1244" s="1">
        <v>780</v>
      </c>
      <c r="I1244" s="53">
        <v>8638</v>
      </c>
      <c r="J1244" s="1">
        <v>100</v>
      </c>
      <c r="L1244" s="53">
        <v>8638</v>
      </c>
      <c r="R1244" s="53">
        <v>0</v>
      </c>
      <c r="V1244" s="53">
        <v>0</v>
      </c>
      <c r="W1244" s="53">
        <v>10</v>
      </c>
      <c r="X1244" s="53">
        <v>40</v>
      </c>
      <c r="Y1244" s="53">
        <v>50</v>
      </c>
      <c r="Z1244" s="53">
        <v>0</v>
      </c>
      <c r="AA1244" s="53">
        <v>0</v>
      </c>
      <c r="AD1244" s="54">
        <v>0</v>
      </c>
      <c r="AH1244" s="54">
        <v>0</v>
      </c>
      <c r="AI1244" s="54">
        <v>10</v>
      </c>
      <c r="AJ1244" s="54">
        <v>40</v>
      </c>
      <c r="AK1244" s="1">
        <v>50</v>
      </c>
      <c r="AL1244" s="1">
        <v>0</v>
      </c>
      <c r="AP1244" s="1">
        <v>0</v>
      </c>
      <c r="AU1244" s="1">
        <v>0</v>
      </c>
      <c r="AV1244" s="1">
        <v>0</v>
      </c>
      <c r="AW1244" s="142" t="str">
        <f t="shared" si="40"/>
        <v/>
      </c>
      <c r="AX1244" s="142" t="str">
        <f t="shared" si="41"/>
        <v/>
      </c>
    </row>
    <row r="1245" spans="3:50">
      <c r="C1245" s="1" t="s">
        <v>1221</v>
      </c>
      <c r="D1245" s="1" t="s">
        <v>1227</v>
      </c>
      <c r="E1245" s="1">
        <v>43</v>
      </c>
      <c r="F1245" s="1">
        <v>1935</v>
      </c>
      <c r="G1245" s="1">
        <v>1935</v>
      </c>
      <c r="H1245" s="1">
        <v>780</v>
      </c>
      <c r="I1245" s="53">
        <v>1509</v>
      </c>
      <c r="J1245" s="1">
        <v>100</v>
      </c>
      <c r="L1245" s="53">
        <v>1509</v>
      </c>
      <c r="R1245" s="53">
        <v>0</v>
      </c>
      <c r="V1245" s="53">
        <v>0</v>
      </c>
      <c r="W1245" s="53">
        <v>10</v>
      </c>
      <c r="X1245" s="53">
        <v>40</v>
      </c>
      <c r="Y1245" s="53">
        <v>50</v>
      </c>
      <c r="Z1245" s="53">
        <v>0</v>
      </c>
      <c r="AA1245" s="53">
        <v>0</v>
      </c>
      <c r="AD1245" s="54">
        <v>0</v>
      </c>
      <c r="AH1245" s="54">
        <v>0</v>
      </c>
      <c r="AI1245" s="54">
        <v>10</v>
      </c>
      <c r="AJ1245" s="54">
        <v>40</v>
      </c>
      <c r="AK1245" s="1">
        <v>50</v>
      </c>
      <c r="AL1245" s="1">
        <v>0</v>
      </c>
      <c r="AP1245" s="1">
        <v>0</v>
      </c>
      <c r="AU1245" s="1">
        <v>0</v>
      </c>
      <c r="AV1245" s="1">
        <v>0</v>
      </c>
      <c r="AW1245" s="142" t="str">
        <f t="shared" si="40"/>
        <v/>
      </c>
      <c r="AX1245" s="142" t="str">
        <f t="shared" si="41"/>
        <v/>
      </c>
    </row>
    <row r="1246" spans="3:50">
      <c r="C1246" s="1" t="s">
        <v>1221</v>
      </c>
      <c r="D1246" s="1" t="s">
        <v>1228</v>
      </c>
      <c r="E1246" s="1">
        <v>841</v>
      </c>
      <c r="F1246" s="1">
        <v>31714</v>
      </c>
      <c r="G1246" s="1">
        <v>31714</v>
      </c>
      <c r="H1246" s="1">
        <v>780</v>
      </c>
      <c r="I1246" s="53">
        <v>24737</v>
      </c>
      <c r="J1246" s="1">
        <v>100</v>
      </c>
      <c r="L1246" s="53">
        <v>24737</v>
      </c>
      <c r="R1246" s="53">
        <v>0</v>
      </c>
      <c r="V1246" s="53">
        <v>0</v>
      </c>
      <c r="W1246" s="53">
        <v>10</v>
      </c>
      <c r="X1246" s="53">
        <v>40</v>
      </c>
      <c r="Y1246" s="53">
        <v>50</v>
      </c>
      <c r="Z1246" s="53">
        <v>0</v>
      </c>
      <c r="AA1246" s="53">
        <v>0</v>
      </c>
      <c r="AD1246" s="54">
        <v>0</v>
      </c>
      <c r="AH1246" s="54">
        <v>0</v>
      </c>
      <c r="AI1246" s="54">
        <v>10</v>
      </c>
      <c r="AJ1246" s="54">
        <v>40</v>
      </c>
      <c r="AK1246" s="1">
        <v>50</v>
      </c>
      <c r="AL1246" s="1">
        <v>0</v>
      </c>
      <c r="AP1246" s="1">
        <v>0</v>
      </c>
      <c r="AU1246" s="1">
        <v>0</v>
      </c>
      <c r="AV1246" s="1">
        <v>0</v>
      </c>
      <c r="AW1246" s="142" t="str">
        <f t="shared" si="40"/>
        <v/>
      </c>
      <c r="AX1246" s="142" t="str">
        <f t="shared" si="41"/>
        <v/>
      </c>
    </row>
    <row r="1247" spans="3:50">
      <c r="C1247" s="1" t="s">
        <v>1221</v>
      </c>
      <c r="D1247" s="1" t="s">
        <v>1229</v>
      </c>
      <c r="E1247" s="1">
        <v>735</v>
      </c>
      <c r="F1247" s="1">
        <v>20310</v>
      </c>
      <c r="G1247" s="1">
        <v>20310</v>
      </c>
      <c r="H1247" s="1">
        <v>780</v>
      </c>
      <c r="I1247" s="53">
        <v>15842</v>
      </c>
      <c r="J1247" s="1">
        <v>100</v>
      </c>
      <c r="L1247" s="53">
        <v>15842</v>
      </c>
      <c r="R1247" s="53">
        <v>0</v>
      </c>
      <c r="V1247" s="53">
        <v>0</v>
      </c>
      <c r="W1247" s="53">
        <v>10</v>
      </c>
      <c r="X1247" s="53">
        <v>40</v>
      </c>
      <c r="Y1247" s="53">
        <v>50</v>
      </c>
      <c r="Z1247" s="53">
        <v>0</v>
      </c>
      <c r="AA1247" s="53">
        <v>0</v>
      </c>
      <c r="AD1247" s="54">
        <v>0</v>
      </c>
      <c r="AH1247" s="54">
        <v>0</v>
      </c>
      <c r="AI1247" s="54">
        <v>10</v>
      </c>
      <c r="AJ1247" s="54">
        <v>40</v>
      </c>
      <c r="AK1247" s="1">
        <v>50</v>
      </c>
      <c r="AL1247" s="1">
        <v>0</v>
      </c>
      <c r="AP1247" s="1">
        <v>0</v>
      </c>
      <c r="AU1247" s="1">
        <v>0</v>
      </c>
      <c r="AV1247" s="1">
        <v>0</v>
      </c>
      <c r="AW1247" s="142" t="str">
        <f t="shared" si="40"/>
        <v/>
      </c>
      <c r="AX1247" s="142" t="str">
        <f t="shared" si="41"/>
        <v/>
      </c>
    </row>
    <row r="1248" spans="3:50">
      <c r="C1248" s="1" t="s">
        <v>1221</v>
      </c>
      <c r="D1248" s="1" t="s">
        <v>1230</v>
      </c>
      <c r="E1248" s="1">
        <v>103</v>
      </c>
      <c r="F1248" s="1">
        <v>3265</v>
      </c>
      <c r="G1248" s="1">
        <v>3265</v>
      </c>
      <c r="H1248" s="1">
        <v>780</v>
      </c>
      <c r="I1248" s="53">
        <v>2547</v>
      </c>
      <c r="J1248" s="1">
        <v>100</v>
      </c>
      <c r="L1248" s="53">
        <v>2547</v>
      </c>
      <c r="R1248" s="53">
        <v>0</v>
      </c>
      <c r="V1248" s="53">
        <v>0</v>
      </c>
      <c r="W1248" s="53">
        <v>10</v>
      </c>
      <c r="X1248" s="53">
        <v>40</v>
      </c>
      <c r="Y1248" s="53">
        <v>50</v>
      </c>
      <c r="Z1248" s="53">
        <v>0</v>
      </c>
      <c r="AA1248" s="53">
        <v>0</v>
      </c>
      <c r="AD1248" s="54">
        <v>0</v>
      </c>
      <c r="AH1248" s="54">
        <v>0</v>
      </c>
      <c r="AI1248" s="54">
        <v>10</v>
      </c>
      <c r="AJ1248" s="54">
        <v>40</v>
      </c>
      <c r="AK1248" s="1">
        <v>50</v>
      </c>
      <c r="AL1248" s="1">
        <v>0</v>
      </c>
      <c r="AP1248" s="1">
        <v>0</v>
      </c>
      <c r="AU1248" s="1">
        <v>0</v>
      </c>
      <c r="AV1248" s="1">
        <v>0</v>
      </c>
      <c r="AW1248" s="142" t="str">
        <f t="shared" si="40"/>
        <v/>
      </c>
      <c r="AX1248" s="142" t="str">
        <f t="shared" si="41"/>
        <v/>
      </c>
    </row>
    <row r="1249" spans="3:50">
      <c r="C1249" s="1" t="s">
        <v>1221</v>
      </c>
      <c r="D1249" s="1" t="s">
        <v>1231</v>
      </c>
      <c r="E1249" s="1">
        <v>284</v>
      </c>
      <c r="F1249" s="1">
        <v>7353</v>
      </c>
      <c r="G1249" s="1">
        <v>7353</v>
      </c>
      <c r="H1249" s="1">
        <v>780</v>
      </c>
      <c r="I1249" s="53">
        <v>5735</v>
      </c>
      <c r="J1249" s="1">
        <v>100</v>
      </c>
      <c r="L1249" s="53">
        <v>5735</v>
      </c>
      <c r="R1249" s="53">
        <v>0</v>
      </c>
      <c r="V1249" s="53">
        <v>0</v>
      </c>
      <c r="W1249" s="53">
        <v>10</v>
      </c>
      <c r="X1249" s="53">
        <v>40</v>
      </c>
      <c r="Y1249" s="53">
        <v>50</v>
      </c>
      <c r="Z1249" s="53">
        <v>0</v>
      </c>
      <c r="AA1249" s="53">
        <v>0</v>
      </c>
      <c r="AD1249" s="54">
        <v>0</v>
      </c>
      <c r="AH1249" s="54">
        <v>0</v>
      </c>
      <c r="AI1249" s="54">
        <v>10</v>
      </c>
      <c r="AJ1249" s="54">
        <v>40</v>
      </c>
      <c r="AK1249" s="1">
        <v>50</v>
      </c>
      <c r="AL1249" s="1">
        <v>0</v>
      </c>
      <c r="AP1249" s="1">
        <v>0</v>
      </c>
      <c r="AU1249" s="1">
        <v>0</v>
      </c>
      <c r="AV1249" s="1">
        <v>0</v>
      </c>
      <c r="AW1249" s="142" t="str">
        <f t="shared" si="40"/>
        <v/>
      </c>
      <c r="AX1249" s="142" t="str">
        <f t="shared" si="41"/>
        <v/>
      </c>
    </row>
    <row r="1250" spans="3:50">
      <c r="C1250" s="1" t="s">
        <v>1221</v>
      </c>
      <c r="D1250" s="1" t="s">
        <v>1232</v>
      </c>
      <c r="E1250" s="1">
        <v>172</v>
      </c>
      <c r="F1250" s="1">
        <v>6978</v>
      </c>
      <c r="G1250" s="1">
        <v>6978</v>
      </c>
      <c r="H1250" s="1">
        <v>780</v>
      </c>
      <c r="I1250" s="53">
        <v>5443</v>
      </c>
      <c r="J1250" s="1">
        <v>100</v>
      </c>
      <c r="L1250" s="53">
        <v>5443</v>
      </c>
      <c r="R1250" s="53">
        <v>0</v>
      </c>
      <c r="V1250" s="53">
        <v>0</v>
      </c>
      <c r="W1250" s="53">
        <v>10</v>
      </c>
      <c r="X1250" s="53">
        <v>40</v>
      </c>
      <c r="Y1250" s="53">
        <v>50</v>
      </c>
      <c r="Z1250" s="53">
        <v>0</v>
      </c>
      <c r="AA1250" s="53">
        <v>0</v>
      </c>
      <c r="AD1250" s="54">
        <v>0</v>
      </c>
      <c r="AH1250" s="54">
        <v>0</v>
      </c>
      <c r="AI1250" s="54">
        <v>10</v>
      </c>
      <c r="AJ1250" s="54">
        <v>40</v>
      </c>
      <c r="AK1250" s="1">
        <v>50</v>
      </c>
      <c r="AL1250" s="1">
        <v>0</v>
      </c>
      <c r="AP1250" s="1">
        <v>0</v>
      </c>
      <c r="AU1250" s="1">
        <v>0</v>
      </c>
      <c r="AV1250" s="1">
        <v>0</v>
      </c>
      <c r="AW1250" s="142" t="str">
        <f t="shared" si="40"/>
        <v/>
      </c>
      <c r="AX1250" s="142" t="str">
        <f t="shared" si="41"/>
        <v/>
      </c>
    </row>
    <row r="1251" spans="3:50">
      <c r="C1251" s="1" t="s">
        <v>1233</v>
      </c>
      <c r="E1251" s="1">
        <v>1898</v>
      </c>
      <c r="F1251" s="1">
        <v>26230</v>
      </c>
      <c r="G1251" s="1">
        <v>6648</v>
      </c>
      <c r="H1251" s="1">
        <v>142</v>
      </c>
      <c r="I1251" s="53">
        <v>3732</v>
      </c>
      <c r="J1251" s="1">
        <v>100</v>
      </c>
      <c r="K1251" s="1">
        <v>0</v>
      </c>
      <c r="L1251" s="53">
        <v>3732</v>
      </c>
      <c r="M1251" s="53" t="s">
        <v>1032</v>
      </c>
      <c r="N1251" s="53" t="s">
        <v>1032</v>
      </c>
      <c r="O1251" s="53" t="s">
        <v>1032</v>
      </c>
      <c r="P1251" s="53" t="s">
        <v>1032</v>
      </c>
      <c r="Q1251" s="53" t="s">
        <v>1032</v>
      </c>
      <c r="R1251" s="53">
        <v>0</v>
      </c>
      <c r="S1251" s="53" t="s">
        <v>1032</v>
      </c>
      <c r="T1251" s="53" t="s">
        <v>1032</v>
      </c>
      <c r="U1251" s="53" t="s">
        <v>1032</v>
      </c>
      <c r="V1251" s="53">
        <v>20</v>
      </c>
      <c r="W1251" s="53">
        <v>30</v>
      </c>
      <c r="X1251" s="53">
        <v>50</v>
      </c>
      <c r="Y1251" s="53">
        <v>0</v>
      </c>
      <c r="Z1251" s="53">
        <v>0</v>
      </c>
      <c r="AA1251" s="53">
        <v>0</v>
      </c>
      <c r="AB1251" s="53" t="s">
        <v>1032</v>
      </c>
      <c r="AC1251" s="54" t="s">
        <v>1032</v>
      </c>
      <c r="AD1251" s="54">
        <v>0</v>
      </c>
      <c r="AE1251" s="54" t="s">
        <v>1032</v>
      </c>
      <c r="AF1251" s="54" t="s">
        <v>1032</v>
      </c>
      <c r="AG1251" s="54" t="s">
        <v>1032</v>
      </c>
      <c r="AH1251" s="54">
        <v>0</v>
      </c>
      <c r="AI1251" s="54">
        <v>0</v>
      </c>
      <c r="AJ1251" s="54">
        <v>0</v>
      </c>
      <c r="AK1251" s="1">
        <v>0</v>
      </c>
      <c r="AL1251" s="1">
        <v>0</v>
      </c>
      <c r="AM1251" s="1" t="s">
        <v>1032</v>
      </c>
      <c r="AN1251" s="1" t="s">
        <v>1032</v>
      </c>
      <c r="AO1251" s="1" t="s">
        <v>1032</v>
      </c>
      <c r="AP1251" s="1">
        <v>0</v>
      </c>
      <c r="AQ1251" s="1" t="s">
        <v>1032</v>
      </c>
      <c r="AR1251" s="1" t="s">
        <v>1032</v>
      </c>
      <c r="AS1251" s="1" t="s">
        <v>1032</v>
      </c>
      <c r="AT1251" s="1" t="s">
        <v>1032</v>
      </c>
      <c r="AU1251" s="1">
        <v>0</v>
      </c>
      <c r="AV1251" s="1">
        <v>0</v>
      </c>
      <c r="AW1251" s="142" t="str">
        <f t="shared" si="40"/>
        <v/>
      </c>
      <c r="AX1251" s="142" t="str">
        <f t="shared" si="41"/>
        <v/>
      </c>
    </row>
    <row r="1252" spans="3:50">
      <c r="C1252" s="1" t="s">
        <v>1234</v>
      </c>
      <c r="D1252" s="1" t="s">
        <v>1235</v>
      </c>
      <c r="E1252" s="1">
        <v>543</v>
      </c>
      <c r="F1252" s="1">
        <v>6667</v>
      </c>
      <c r="G1252" s="1">
        <v>1612</v>
      </c>
      <c r="H1252" s="1">
        <v>550</v>
      </c>
      <c r="I1252" s="53">
        <v>887</v>
      </c>
      <c r="J1252" s="1">
        <v>100</v>
      </c>
      <c r="L1252" s="53">
        <v>887</v>
      </c>
      <c r="R1252" s="53">
        <v>0</v>
      </c>
      <c r="V1252" s="53">
        <v>20</v>
      </c>
      <c r="W1252" s="53">
        <v>30</v>
      </c>
      <c r="X1252" s="53">
        <v>50</v>
      </c>
      <c r="Y1252" s="53">
        <v>0</v>
      </c>
      <c r="Z1252" s="53">
        <v>0</v>
      </c>
      <c r="AA1252" s="53">
        <v>0</v>
      </c>
      <c r="AD1252" s="54">
        <v>0</v>
      </c>
      <c r="AH1252" s="54">
        <v>0</v>
      </c>
      <c r="AI1252" s="54">
        <v>0</v>
      </c>
      <c r="AJ1252" s="54">
        <v>0</v>
      </c>
      <c r="AK1252" s="1">
        <v>0</v>
      </c>
      <c r="AL1252" s="1">
        <v>0</v>
      </c>
      <c r="AP1252" s="1">
        <v>0</v>
      </c>
      <c r="AU1252" s="1">
        <v>0</v>
      </c>
      <c r="AV1252" s="1">
        <v>0</v>
      </c>
      <c r="AW1252" s="142" t="str">
        <f t="shared" si="40"/>
        <v/>
      </c>
      <c r="AX1252" s="142" t="str">
        <f t="shared" si="41"/>
        <v/>
      </c>
    </row>
    <row r="1253" spans="3:50">
      <c r="C1253" s="1" t="s">
        <v>1234</v>
      </c>
      <c r="D1253" s="1" t="s">
        <v>1236</v>
      </c>
      <c r="E1253" s="1">
        <v>389</v>
      </c>
      <c r="F1253" s="1">
        <v>6210</v>
      </c>
      <c r="G1253" s="1">
        <v>1653</v>
      </c>
      <c r="H1253" s="1">
        <v>570</v>
      </c>
      <c r="I1253" s="53">
        <v>942</v>
      </c>
      <c r="J1253" s="1">
        <v>100</v>
      </c>
      <c r="L1253" s="53">
        <v>942</v>
      </c>
      <c r="R1253" s="53">
        <v>0</v>
      </c>
      <c r="V1253" s="53">
        <v>20</v>
      </c>
      <c r="W1253" s="53">
        <v>30</v>
      </c>
      <c r="X1253" s="53">
        <v>50</v>
      </c>
      <c r="Y1253" s="53">
        <v>0</v>
      </c>
      <c r="Z1253" s="53">
        <v>0</v>
      </c>
      <c r="AA1253" s="53">
        <v>0</v>
      </c>
      <c r="AD1253" s="54">
        <v>0</v>
      </c>
      <c r="AH1253" s="54">
        <v>0</v>
      </c>
      <c r="AI1253" s="54">
        <v>0</v>
      </c>
      <c r="AJ1253" s="54">
        <v>0</v>
      </c>
      <c r="AK1253" s="1">
        <v>0</v>
      </c>
      <c r="AL1253" s="1">
        <v>0</v>
      </c>
      <c r="AP1253" s="1">
        <v>0</v>
      </c>
      <c r="AU1253" s="1">
        <v>0</v>
      </c>
      <c r="AV1253" s="1">
        <v>0</v>
      </c>
      <c r="AW1253" s="142" t="str">
        <f t="shared" si="40"/>
        <v/>
      </c>
      <c r="AX1253" s="142" t="str">
        <f t="shared" si="41"/>
        <v/>
      </c>
    </row>
    <row r="1254" spans="3:50">
      <c r="C1254" s="1" t="s">
        <v>1234</v>
      </c>
      <c r="D1254" s="1" t="s">
        <v>1237</v>
      </c>
      <c r="E1254" s="1">
        <v>346</v>
      </c>
      <c r="F1254" s="1">
        <v>4954</v>
      </c>
      <c r="G1254" s="1">
        <v>1587</v>
      </c>
      <c r="H1254" s="1">
        <v>565</v>
      </c>
      <c r="I1254" s="53">
        <v>897</v>
      </c>
      <c r="J1254" s="1">
        <v>100</v>
      </c>
      <c r="L1254" s="53">
        <v>897</v>
      </c>
      <c r="R1254" s="53">
        <v>0</v>
      </c>
      <c r="V1254" s="53">
        <v>20</v>
      </c>
      <c r="W1254" s="53">
        <v>30</v>
      </c>
      <c r="X1254" s="53">
        <v>50</v>
      </c>
      <c r="Y1254" s="53">
        <v>0</v>
      </c>
      <c r="Z1254" s="53">
        <v>0</v>
      </c>
      <c r="AA1254" s="53">
        <v>0</v>
      </c>
      <c r="AD1254" s="54">
        <v>0</v>
      </c>
      <c r="AH1254" s="54">
        <v>0</v>
      </c>
      <c r="AI1254" s="54">
        <v>0</v>
      </c>
      <c r="AJ1254" s="54">
        <v>0</v>
      </c>
      <c r="AK1254" s="1">
        <v>0</v>
      </c>
      <c r="AL1254" s="1">
        <v>0</v>
      </c>
      <c r="AP1254" s="1">
        <v>0</v>
      </c>
      <c r="AU1254" s="1">
        <v>0</v>
      </c>
      <c r="AV1254" s="1">
        <v>0</v>
      </c>
      <c r="AW1254" s="142" t="str">
        <f t="shared" si="40"/>
        <v/>
      </c>
      <c r="AX1254" s="142" t="str">
        <f t="shared" si="41"/>
        <v/>
      </c>
    </row>
    <row r="1255" spans="3:50">
      <c r="C1255" s="1" t="s">
        <v>1234</v>
      </c>
      <c r="D1255" s="1" t="s">
        <v>1238</v>
      </c>
      <c r="E1255" s="1">
        <v>386</v>
      </c>
      <c r="F1255" s="1">
        <v>4874</v>
      </c>
      <c r="G1255" s="1">
        <v>777</v>
      </c>
      <c r="H1255" s="1">
        <v>548</v>
      </c>
      <c r="I1255" s="53">
        <v>426</v>
      </c>
      <c r="J1255" s="1">
        <v>100</v>
      </c>
      <c r="L1255" s="53">
        <v>426</v>
      </c>
      <c r="R1255" s="53">
        <v>0</v>
      </c>
      <c r="V1255" s="53">
        <v>20</v>
      </c>
      <c r="W1255" s="53">
        <v>30</v>
      </c>
      <c r="X1255" s="53">
        <v>50</v>
      </c>
      <c r="Y1255" s="53">
        <v>0</v>
      </c>
      <c r="Z1255" s="53">
        <v>0</v>
      </c>
      <c r="AA1255" s="53">
        <v>0</v>
      </c>
      <c r="AD1255" s="54">
        <v>0</v>
      </c>
      <c r="AH1255" s="54">
        <v>0</v>
      </c>
      <c r="AI1255" s="54">
        <v>0</v>
      </c>
      <c r="AJ1255" s="54">
        <v>0</v>
      </c>
      <c r="AK1255" s="1">
        <v>0</v>
      </c>
      <c r="AL1255" s="1">
        <v>0</v>
      </c>
      <c r="AP1255" s="1">
        <v>0</v>
      </c>
      <c r="AU1255" s="1">
        <v>0</v>
      </c>
      <c r="AV1255" s="1">
        <v>0</v>
      </c>
      <c r="AW1255" s="142" t="str">
        <f t="shared" si="40"/>
        <v/>
      </c>
      <c r="AX1255" s="142" t="str">
        <f t="shared" si="41"/>
        <v/>
      </c>
    </row>
    <row r="1256" spans="3:50">
      <c r="C1256" s="1" t="s">
        <v>1234</v>
      </c>
      <c r="D1256" s="1" t="s">
        <v>1239</v>
      </c>
      <c r="E1256" s="1">
        <v>234</v>
      </c>
      <c r="F1256" s="1">
        <v>3525</v>
      </c>
      <c r="G1256" s="1">
        <v>1019</v>
      </c>
      <c r="H1256" s="1">
        <v>569</v>
      </c>
      <c r="I1256" s="53">
        <v>580</v>
      </c>
      <c r="J1256" s="1">
        <v>100</v>
      </c>
      <c r="L1256" s="53">
        <v>580</v>
      </c>
      <c r="R1256" s="53">
        <v>0</v>
      </c>
      <c r="V1256" s="53">
        <v>20</v>
      </c>
      <c r="W1256" s="53">
        <v>30</v>
      </c>
      <c r="X1256" s="53">
        <v>50</v>
      </c>
      <c r="Y1256" s="53">
        <v>0</v>
      </c>
      <c r="Z1256" s="53">
        <v>0</v>
      </c>
      <c r="AA1256" s="53">
        <v>0</v>
      </c>
      <c r="AD1256" s="54">
        <v>0</v>
      </c>
      <c r="AH1256" s="54">
        <v>0</v>
      </c>
      <c r="AI1256" s="54">
        <v>0</v>
      </c>
      <c r="AJ1256" s="54">
        <v>0</v>
      </c>
      <c r="AK1256" s="1">
        <v>0</v>
      </c>
      <c r="AL1256" s="1">
        <v>0</v>
      </c>
      <c r="AP1256" s="1">
        <v>0</v>
      </c>
      <c r="AU1256" s="1">
        <v>0</v>
      </c>
      <c r="AV1256" s="1">
        <v>0</v>
      </c>
      <c r="AW1256" s="142" t="str">
        <f t="shared" si="40"/>
        <v/>
      </c>
      <c r="AX1256" s="142" t="str">
        <f t="shared" si="41"/>
        <v/>
      </c>
    </row>
    <row r="1257" spans="3:50">
      <c r="C1257" s="1" t="s">
        <v>1240</v>
      </c>
      <c r="E1257" s="1">
        <v>14</v>
      </c>
      <c r="F1257" s="1">
        <v>284</v>
      </c>
      <c r="G1257" s="1">
        <v>284</v>
      </c>
      <c r="H1257" s="1">
        <v>1250</v>
      </c>
      <c r="I1257" s="53">
        <v>355</v>
      </c>
      <c r="J1257" s="1">
        <v>100</v>
      </c>
      <c r="K1257" s="1">
        <v>0</v>
      </c>
      <c r="L1257" s="53">
        <v>355</v>
      </c>
      <c r="M1257" s="53" t="s">
        <v>1032</v>
      </c>
      <c r="N1257" s="53" t="s">
        <v>1032</v>
      </c>
      <c r="O1257" s="53" t="s">
        <v>1032</v>
      </c>
      <c r="P1257" s="53" t="s">
        <v>1032</v>
      </c>
      <c r="Q1257" s="53" t="s">
        <v>1032</v>
      </c>
      <c r="R1257" s="53">
        <v>0</v>
      </c>
      <c r="S1257" s="53" t="s">
        <v>1032</v>
      </c>
      <c r="T1257" s="53" t="s">
        <v>1032</v>
      </c>
      <c r="U1257" s="53" t="s">
        <v>1032</v>
      </c>
      <c r="V1257" s="53">
        <v>0</v>
      </c>
      <c r="W1257" s="53">
        <v>100</v>
      </c>
      <c r="X1257" s="53">
        <v>0</v>
      </c>
      <c r="Y1257" s="53">
        <v>0</v>
      </c>
      <c r="Z1257" s="53">
        <v>0</v>
      </c>
      <c r="AA1257" s="53">
        <v>0</v>
      </c>
      <c r="AB1257" s="53" t="s">
        <v>1032</v>
      </c>
      <c r="AC1257" s="54" t="s">
        <v>1032</v>
      </c>
      <c r="AD1257" s="54">
        <v>0</v>
      </c>
      <c r="AE1257" s="54" t="s">
        <v>1032</v>
      </c>
      <c r="AF1257" s="54" t="s">
        <v>1032</v>
      </c>
      <c r="AG1257" s="54" t="s">
        <v>1032</v>
      </c>
      <c r="AH1257" s="54">
        <v>0</v>
      </c>
      <c r="AI1257" s="54">
        <v>100</v>
      </c>
      <c r="AJ1257" s="54">
        <v>0</v>
      </c>
      <c r="AK1257" s="1">
        <v>0</v>
      </c>
      <c r="AL1257" s="1">
        <v>0</v>
      </c>
      <c r="AM1257" s="1" t="s">
        <v>1032</v>
      </c>
      <c r="AN1257" s="1" t="s">
        <v>1032</v>
      </c>
      <c r="AO1257" s="1" t="s">
        <v>1032</v>
      </c>
      <c r="AP1257" s="1">
        <v>0</v>
      </c>
      <c r="AQ1257" s="1" t="s">
        <v>1032</v>
      </c>
      <c r="AR1257" s="1" t="s">
        <v>1032</v>
      </c>
      <c r="AS1257" s="1" t="s">
        <v>1032</v>
      </c>
      <c r="AT1257" s="1" t="s">
        <v>1032</v>
      </c>
      <c r="AU1257" s="1">
        <v>100</v>
      </c>
      <c r="AV1257" s="1">
        <v>0</v>
      </c>
      <c r="AW1257" s="142" t="str">
        <f t="shared" si="40"/>
        <v/>
      </c>
      <c r="AX1257" s="142" t="str">
        <f t="shared" si="41"/>
        <v/>
      </c>
    </row>
    <row r="1258" spans="3:50">
      <c r="C1258" s="1" t="s">
        <v>1241</v>
      </c>
      <c r="D1258" s="1" t="s">
        <v>1242</v>
      </c>
      <c r="I1258" s="53">
        <v>0</v>
      </c>
      <c r="R1258" s="53">
        <v>0</v>
      </c>
      <c r="V1258" s="53">
        <v>0</v>
      </c>
      <c r="X1258" s="53">
        <v>0</v>
      </c>
      <c r="Y1258" s="53">
        <v>0</v>
      </c>
      <c r="Z1258" s="53">
        <v>0</v>
      </c>
      <c r="AA1258" s="53">
        <v>0</v>
      </c>
      <c r="AD1258" s="54">
        <v>0</v>
      </c>
      <c r="AH1258" s="54">
        <v>0</v>
      </c>
      <c r="AJ1258" s="54">
        <v>0</v>
      </c>
      <c r="AK1258" s="1">
        <v>0</v>
      </c>
      <c r="AL1258" s="1">
        <v>0</v>
      </c>
      <c r="AP1258" s="1">
        <v>0</v>
      </c>
      <c r="AV1258" s="1">
        <v>0</v>
      </c>
      <c r="AW1258" s="142" t="str">
        <f t="shared" si="40"/>
        <v/>
      </c>
      <c r="AX1258" s="142" t="str">
        <f t="shared" si="41"/>
        <v/>
      </c>
    </row>
    <row r="1259" spans="3:50">
      <c r="C1259" s="1" t="s">
        <v>1241</v>
      </c>
      <c r="D1259" s="1" t="s">
        <v>1243</v>
      </c>
      <c r="I1259" s="53">
        <v>0</v>
      </c>
      <c r="R1259" s="53">
        <v>0</v>
      </c>
      <c r="V1259" s="53">
        <v>0</v>
      </c>
      <c r="X1259" s="53">
        <v>0</v>
      </c>
      <c r="Y1259" s="53">
        <v>0</v>
      </c>
      <c r="Z1259" s="53">
        <v>0</v>
      </c>
      <c r="AA1259" s="53">
        <v>0</v>
      </c>
      <c r="AD1259" s="54">
        <v>0</v>
      </c>
      <c r="AH1259" s="54">
        <v>0</v>
      </c>
      <c r="AJ1259" s="54">
        <v>0</v>
      </c>
      <c r="AK1259" s="1">
        <v>0</v>
      </c>
      <c r="AL1259" s="1">
        <v>0</v>
      </c>
      <c r="AP1259" s="1">
        <v>0</v>
      </c>
      <c r="AV1259" s="1">
        <v>0</v>
      </c>
      <c r="AW1259" s="142" t="str">
        <f t="shared" si="40"/>
        <v/>
      </c>
      <c r="AX1259" s="142" t="str">
        <f t="shared" si="41"/>
        <v/>
      </c>
    </row>
    <row r="1260" spans="3:50">
      <c r="C1260" s="1" t="s">
        <v>1241</v>
      </c>
      <c r="D1260" s="1" t="s">
        <v>1244</v>
      </c>
      <c r="I1260" s="53">
        <v>0</v>
      </c>
      <c r="R1260" s="53">
        <v>0</v>
      </c>
      <c r="V1260" s="53">
        <v>0</v>
      </c>
      <c r="X1260" s="53">
        <v>0</v>
      </c>
      <c r="Y1260" s="53">
        <v>0</v>
      </c>
      <c r="Z1260" s="53">
        <v>0</v>
      </c>
      <c r="AA1260" s="53">
        <v>0</v>
      </c>
      <c r="AD1260" s="54">
        <v>0</v>
      </c>
      <c r="AH1260" s="54">
        <v>0</v>
      </c>
      <c r="AJ1260" s="54">
        <v>0</v>
      </c>
      <c r="AK1260" s="1">
        <v>0</v>
      </c>
      <c r="AL1260" s="1">
        <v>0</v>
      </c>
      <c r="AP1260" s="1">
        <v>0</v>
      </c>
      <c r="AV1260" s="1">
        <v>0</v>
      </c>
      <c r="AW1260" s="142" t="str">
        <f t="shared" si="40"/>
        <v/>
      </c>
      <c r="AX1260" s="142" t="str">
        <f t="shared" si="41"/>
        <v/>
      </c>
    </row>
    <row r="1261" spans="3:50">
      <c r="C1261" s="1" t="s">
        <v>1241</v>
      </c>
      <c r="D1261" s="1" t="s">
        <v>1245</v>
      </c>
      <c r="I1261" s="53">
        <v>0</v>
      </c>
      <c r="R1261" s="53">
        <v>0</v>
      </c>
      <c r="V1261" s="53">
        <v>0</v>
      </c>
      <c r="X1261" s="53">
        <v>0</v>
      </c>
      <c r="Y1261" s="53">
        <v>0</v>
      </c>
      <c r="Z1261" s="53">
        <v>0</v>
      </c>
      <c r="AA1261" s="53">
        <v>0</v>
      </c>
      <c r="AD1261" s="54">
        <v>0</v>
      </c>
      <c r="AH1261" s="54">
        <v>0</v>
      </c>
      <c r="AJ1261" s="54">
        <v>0</v>
      </c>
      <c r="AK1261" s="1">
        <v>0</v>
      </c>
      <c r="AL1261" s="1">
        <v>0</v>
      </c>
      <c r="AP1261" s="1">
        <v>0</v>
      </c>
      <c r="AV1261" s="1">
        <v>0</v>
      </c>
      <c r="AW1261" s="142" t="str">
        <f t="shared" si="40"/>
        <v/>
      </c>
      <c r="AX1261" s="142" t="str">
        <f t="shared" si="41"/>
        <v/>
      </c>
    </row>
    <row r="1262" spans="3:50">
      <c r="C1262" s="1" t="s">
        <v>1241</v>
      </c>
      <c r="D1262" s="1" t="s">
        <v>1246</v>
      </c>
      <c r="I1262" s="53">
        <v>0</v>
      </c>
      <c r="R1262" s="53">
        <v>0</v>
      </c>
      <c r="V1262" s="53">
        <v>0</v>
      </c>
      <c r="X1262" s="53">
        <v>0</v>
      </c>
      <c r="Y1262" s="53">
        <v>0</v>
      </c>
      <c r="Z1262" s="53">
        <v>0</v>
      </c>
      <c r="AA1262" s="53">
        <v>0</v>
      </c>
      <c r="AD1262" s="54">
        <v>0</v>
      </c>
      <c r="AH1262" s="54">
        <v>0</v>
      </c>
      <c r="AJ1262" s="54">
        <v>0</v>
      </c>
      <c r="AK1262" s="1">
        <v>0</v>
      </c>
      <c r="AL1262" s="1">
        <v>0</v>
      </c>
      <c r="AP1262" s="1">
        <v>0</v>
      </c>
      <c r="AV1262" s="1">
        <v>0</v>
      </c>
      <c r="AW1262" s="142" t="str">
        <f t="shared" si="40"/>
        <v/>
      </c>
      <c r="AX1262" s="142" t="str">
        <f t="shared" si="41"/>
        <v/>
      </c>
    </row>
    <row r="1263" spans="3:50">
      <c r="C1263" s="1" t="s">
        <v>1241</v>
      </c>
      <c r="D1263" s="1" t="s">
        <v>1247</v>
      </c>
      <c r="I1263" s="53">
        <v>0</v>
      </c>
      <c r="R1263" s="53">
        <v>0</v>
      </c>
      <c r="V1263" s="53">
        <v>0</v>
      </c>
      <c r="X1263" s="53">
        <v>0</v>
      </c>
      <c r="Y1263" s="53">
        <v>0</v>
      </c>
      <c r="Z1263" s="53">
        <v>0</v>
      </c>
      <c r="AA1263" s="53">
        <v>0</v>
      </c>
      <c r="AD1263" s="54">
        <v>0</v>
      </c>
      <c r="AH1263" s="54">
        <v>0</v>
      </c>
      <c r="AJ1263" s="54">
        <v>0</v>
      </c>
      <c r="AK1263" s="1">
        <v>0</v>
      </c>
      <c r="AL1263" s="1">
        <v>0</v>
      </c>
      <c r="AP1263" s="1">
        <v>0</v>
      </c>
      <c r="AV1263" s="1">
        <v>0</v>
      </c>
      <c r="AW1263" s="142" t="str">
        <f t="shared" si="40"/>
        <v/>
      </c>
      <c r="AX1263" s="142" t="str">
        <f t="shared" si="41"/>
        <v/>
      </c>
    </row>
    <row r="1264" spans="3:50">
      <c r="C1264" s="1" t="s">
        <v>1241</v>
      </c>
      <c r="D1264" s="1" t="s">
        <v>1248</v>
      </c>
      <c r="E1264" s="1">
        <v>4</v>
      </c>
      <c r="F1264" s="1">
        <v>48</v>
      </c>
      <c r="G1264" s="1">
        <v>48</v>
      </c>
      <c r="H1264" s="1">
        <v>1250</v>
      </c>
      <c r="I1264" s="53">
        <v>60</v>
      </c>
      <c r="J1264" s="1">
        <v>100</v>
      </c>
      <c r="K1264" s="1" t="s">
        <v>1352</v>
      </c>
      <c r="L1264" s="53">
        <v>60</v>
      </c>
      <c r="R1264" s="53">
        <v>0</v>
      </c>
      <c r="V1264" s="53">
        <v>0</v>
      </c>
      <c r="W1264" s="53">
        <v>100</v>
      </c>
      <c r="X1264" s="53">
        <v>0</v>
      </c>
      <c r="Y1264" s="53">
        <v>0</v>
      </c>
      <c r="Z1264" s="53">
        <v>0</v>
      </c>
      <c r="AA1264" s="53">
        <v>0</v>
      </c>
      <c r="AD1264" s="54">
        <v>0</v>
      </c>
      <c r="AH1264" s="54">
        <v>0</v>
      </c>
      <c r="AI1264" s="54">
        <v>100</v>
      </c>
      <c r="AJ1264" s="54">
        <v>0</v>
      </c>
      <c r="AK1264" s="1">
        <v>0</v>
      </c>
      <c r="AL1264" s="1">
        <v>0</v>
      </c>
      <c r="AP1264" s="1">
        <v>0</v>
      </c>
      <c r="AU1264" s="1">
        <v>100</v>
      </c>
      <c r="AV1264" s="1">
        <v>0</v>
      </c>
      <c r="AW1264" s="142" t="str">
        <f t="shared" si="40"/>
        <v/>
      </c>
      <c r="AX1264" s="142" t="str">
        <f t="shared" si="41"/>
        <v/>
      </c>
    </row>
    <row r="1265" spans="3:50">
      <c r="C1265" s="1" t="s">
        <v>1241</v>
      </c>
      <c r="D1265" s="1" t="s">
        <v>1249</v>
      </c>
      <c r="I1265" s="53">
        <v>0</v>
      </c>
      <c r="R1265" s="53">
        <v>0</v>
      </c>
      <c r="V1265" s="53">
        <v>0</v>
      </c>
      <c r="X1265" s="53">
        <v>0</v>
      </c>
      <c r="Y1265" s="53">
        <v>0</v>
      </c>
      <c r="Z1265" s="53">
        <v>0</v>
      </c>
      <c r="AA1265" s="53">
        <v>0</v>
      </c>
      <c r="AD1265" s="54">
        <v>0</v>
      </c>
      <c r="AH1265" s="54">
        <v>0</v>
      </c>
      <c r="AJ1265" s="54">
        <v>0</v>
      </c>
      <c r="AK1265" s="1">
        <v>0</v>
      </c>
      <c r="AL1265" s="1">
        <v>0</v>
      </c>
      <c r="AP1265" s="1">
        <v>0</v>
      </c>
      <c r="AV1265" s="1">
        <v>0</v>
      </c>
      <c r="AW1265" s="142" t="str">
        <f t="shared" si="40"/>
        <v/>
      </c>
      <c r="AX1265" s="142" t="str">
        <f t="shared" si="41"/>
        <v/>
      </c>
    </row>
    <row r="1266" spans="3:50">
      <c r="C1266" s="1" t="s">
        <v>1241</v>
      </c>
      <c r="D1266" s="1" t="s">
        <v>1250</v>
      </c>
      <c r="E1266" s="1">
        <v>1</v>
      </c>
      <c r="F1266" s="1">
        <v>8</v>
      </c>
      <c r="G1266" s="1">
        <v>8</v>
      </c>
      <c r="H1266" s="1">
        <v>1250</v>
      </c>
      <c r="I1266" s="53">
        <v>10</v>
      </c>
      <c r="J1266" s="1">
        <v>100</v>
      </c>
      <c r="K1266" s="1" t="s">
        <v>1352</v>
      </c>
      <c r="L1266" s="53">
        <v>10</v>
      </c>
      <c r="R1266" s="53">
        <v>0</v>
      </c>
      <c r="V1266" s="53">
        <v>0</v>
      </c>
      <c r="W1266" s="53">
        <v>100</v>
      </c>
      <c r="X1266" s="53">
        <v>0</v>
      </c>
      <c r="Y1266" s="53">
        <v>0</v>
      </c>
      <c r="Z1266" s="53">
        <v>0</v>
      </c>
      <c r="AA1266" s="53">
        <v>0</v>
      </c>
      <c r="AD1266" s="54">
        <v>0</v>
      </c>
      <c r="AH1266" s="54">
        <v>0</v>
      </c>
      <c r="AI1266" s="54">
        <v>100</v>
      </c>
      <c r="AJ1266" s="54">
        <v>0</v>
      </c>
      <c r="AK1266" s="1">
        <v>0</v>
      </c>
      <c r="AL1266" s="1">
        <v>0</v>
      </c>
      <c r="AP1266" s="1">
        <v>0</v>
      </c>
      <c r="AU1266" s="1">
        <v>100</v>
      </c>
      <c r="AV1266" s="1">
        <v>0</v>
      </c>
      <c r="AW1266" s="142" t="str">
        <f t="shared" si="40"/>
        <v/>
      </c>
      <c r="AX1266" s="142" t="str">
        <f t="shared" si="41"/>
        <v/>
      </c>
    </row>
    <row r="1267" spans="3:50">
      <c r="C1267" s="1" t="s">
        <v>1241</v>
      </c>
      <c r="D1267" s="1" t="s">
        <v>1251</v>
      </c>
      <c r="E1267" s="1">
        <v>6</v>
      </c>
      <c r="F1267" s="1">
        <v>165</v>
      </c>
      <c r="G1267" s="1">
        <v>165</v>
      </c>
      <c r="H1267" s="1">
        <v>1250</v>
      </c>
      <c r="I1267" s="53">
        <v>206</v>
      </c>
      <c r="J1267" s="1">
        <v>100</v>
      </c>
      <c r="K1267" s="1" t="s">
        <v>1352</v>
      </c>
      <c r="L1267" s="53">
        <v>206</v>
      </c>
      <c r="R1267" s="53">
        <v>0</v>
      </c>
      <c r="V1267" s="53">
        <v>0</v>
      </c>
      <c r="W1267" s="53">
        <v>100</v>
      </c>
      <c r="X1267" s="53">
        <v>0</v>
      </c>
      <c r="Y1267" s="53">
        <v>0</v>
      </c>
      <c r="Z1267" s="53">
        <v>0</v>
      </c>
      <c r="AA1267" s="53">
        <v>0</v>
      </c>
      <c r="AD1267" s="54">
        <v>0</v>
      </c>
      <c r="AH1267" s="54">
        <v>0</v>
      </c>
      <c r="AI1267" s="54">
        <v>100</v>
      </c>
      <c r="AJ1267" s="54">
        <v>0</v>
      </c>
      <c r="AK1267" s="1">
        <v>0</v>
      </c>
      <c r="AL1267" s="1">
        <v>0</v>
      </c>
      <c r="AP1267" s="1">
        <v>0</v>
      </c>
      <c r="AU1267" s="1">
        <v>100</v>
      </c>
      <c r="AV1267" s="1">
        <v>0</v>
      </c>
      <c r="AW1267" s="142" t="str">
        <f t="shared" si="40"/>
        <v/>
      </c>
      <c r="AX1267" s="142" t="str">
        <f t="shared" si="41"/>
        <v/>
      </c>
    </row>
    <row r="1268" spans="3:50">
      <c r="C1268" s="1" t="s">
        <v>1241</v>
      </c>
      <c r="D1268" s="1" t="s">
        <v>1252</v>
      </c>
      <c r="I1268" s="53">
        <v>0</v>
      </c>
      <c r="R1268" s="53">
        <v>0</v>
      </c>
      <c r="V1268" s="53">
        <v>0</v>
      </c>
      <c r="X1268" s="53">
        <v>0</v>
      </c>
      <c r="Y1268" s="53">
        <v>0</v>
      </c>
      <c r="Z1268" s="53">
        <v>0</v>
      </c>
      <c r="AA1268" s="53">
        <v>0</v>
      </c>
      <c r="AD1268" s="54">
        <v>0</v>
      </c>
      <c r="AH1268" s="54">
        <v>0</v>
      </c>
      <c r="AJ1268" s="54">
        <v>0</v>
      </c>
      <c r="AK1268" s="1">
        <v>0</v>
      </c>
      <c r="AL1268" s="1">
        <v>0</v>
      </c>
      <c r="AP1268" s="1">
        <v>0</v>
      </c>
      <c r="AV1268" s="1">
        <v>0</v>
      </c>
      <c r="AW1268" s="142" t="str">
        <f t="shared" si="40"/>
        <v/>
      </c>
      <c r="AX1268" s="142" t="str">
        <f t="shared" si="41"/>
        <v/>
      </c>
    </row>
    <row r="1269" spans="3:50">
      <c r="C1269" s="1" t="s">
        <v>1241</v>
      </c>
      <c r="D1269" s="1" t="s">
        <v>1253</v>
      </c>
      <c r="E1269" s="1">
        <v>3</v>
      </c>
      <c r="F1269" s="1">
        <v>63</v>
      </c>
      <c r="G1269" s="1">
        <v>63</v>
      </c>
      <c r="H1269" s="1">
        <v>1250</v>
      </c>
      <c r="I1269" s="53">
        <v>79</v>
      </c>
      <c r="J1269" s="1">
        <v>100</v>
      </c>
      <c r="K1269" s="1" t="s">
        <v>1352</v>
      </c>
      <c r="L1269" s="53">
        <v>79</v>
      </c>
      <c r="R1269" s="53">
        <v>0</v>
      </c>
      <c r="V1269" s="53">
        <v>0</v>
      </c>
      <c r="W1269" s="53">
        <v>100</v>
      </c>
      <c r="X1269" s="53">
        <v>0</v>
      </c>
      <c r="Y1269" s="53">
        <v>0</v>
      </c>
      <c r="Z1269" s="53">
        <v>0</v>
      </c>
      <c r="AA1269" s="53">
        <v>0</v>
      </c>
      <c r="AD1269" s="54">
        <v>0</v>
      </c>
      <c r="AH1269" s="54">
        <v>0</v>
      </c>
      <c r="AI1269" s="54">
        <v>100</v>
      </c>
      <c r="AJ1269" s="54">
        <v>0</v>
      </c>
      <c r="AK1269" s="1">
        <v>0</v>
      </c>
      <c r="AL1269" s="1">
        <v>0</v>
      </c>
      <c r="AP1269" s="1">
        <v>0</v>
      </c>
      <c r="AU1269" s="1">
        <v>100</v>
      </c>
      <c r="AV1269" s="1">
        <v>0</v>
      </c>
      <c r="AW1269" s="142" t="str">
        <f t="shared" si="40"/>
        <v/>
      </c>
      <c r="AX1269" s="142" t="str">
        <f t="shared" si="41"/>
        <v/>
      </c>
    </row>
    <row r="1270" spans="3:50">
      <c r="C1270" s="1" t="s">
        <v>1254</v>
      </c>
      <c r="E1270" s="1">
        <v>680</v>
      </c>
      <c r="F1270" s="1">
        <v>15354</v>
      </c>
      <c r="G1270" s="1">
        <v>10705</v>
      </c>
      <c r="H1270" s="1">
        <v>558</v>
      </c>
      <c r="I1270" s="53">
        <v>8565</v>
      </c>
      <c r="J1270" s="1">
        <v>40</v>
      </c>
      <c r="K1270" s="1">
        <v>60</v>
      </c>
      <c r="L1270" s="53">
        <v>12282</v>
      </c>
      <c r="M1270" s="53" t="s">
        <v>1032</v>
      </c>
      <c r="N1270" s="53" t="s">
        <v>1032</v>
      </c>
      <c r="O1270" s="53" t="s">
        <v>1032</v>
      </c>
      <c r="P1270" s="53" t="s">
        <v>1032</v>
      </c>
      <c r="Q1270" s="53" t="s">
        <v>1032</v>
      </c>
      <c r="R1270" s="53">
        <v>0</v>
      </c>
      <c r="S1270" s="53" t="s">
        <v>1032</v>
      </c>
      <c r="T1270" s="53" t="s">
        <v>1032</v>
      </c>
      <c r="U1270" s="53" t="s">
        <v>1032</v>
      </c>
      <c r="V1270" s="53">
        <v>0</v>
      </c>
      <c r="W1270" s="53">
        <v>0</v>
      </c>
      <c r="X1270" s="53">
        <v>40</v>
      </c>
      <c r="Y1270" s="53">
        <v>0</v>
      </c>
      <c r="Z1270" s="53">
        <v>0</v>
      </c>
      <c r="AA1270" s="53">
        <v>0</v>
      </c>
      <c r="AB1270" s="53" t="s">
        <v>1032</v>
      </c>
      <c r="AC1270" s="54" t="s">
        <v>1032</v>
      </c>
      <c r="AD1270" s="54">
        <v>0</v>
      </c>
      <c r="AE1270" s="54" t="s">
        <v>1032</v>
      </c>
      <c r="AF1270" s="54" t="s">
        <v>1032</v>
      </c>
      <c r="AG1270" s="54" t="s">
        <v>1032</v>
      </c>
      <c r="AH1270" s="54">
        <v>0</v>
      </c>
      <c r="AI1270" s="54">
        <v>0</v>
      </c>
      <c r="AJ1270" s="54">
        <v>40</v>
      </c>
      <c r="AK1270" s="1">
        <v>0</v>
      </c>
      <c r="AL1270" s="1">
        <v>0</v>
      </c>
      <c r="AM1270" s="1" t="s">
        <v>1032</v>
      </c>
      <c r="AN1270" s="1" t="s">
        <v>1032</v>
      </c>
      <c r="AO1270" s="1" t="s">
        <v>1032</v>
      </c>
      <c r="AP1270" s="1">
        <v>0</v>
      </c>
      <c r="AQ1270" s="1" t="s">
        <v>1032</v>
      </c>
      <c r="AR1270" s="1" t="s">
        <v>1032</v>
      </c>
      <c r="AS1270" s="1" t="s">
        <v>1032</v>
      </c>
      <c r="AT1270" s="1" t="s">
        <v>1032</v>
      </c>
      <c r="AU1270" s="1">
        <v>0</v>
      </c>
      <c r="AV1270" s="1">
        <v>40</v>
      </c>
      <c r="AW1270" s="142" t="str">
        <f t="shared" si="40"/>
        <v/>
      </c>
      <c r="AX1270" s="142" t="str">
        <f t="shared" si="41"/>
        <v/>
      </c>
    </row>
    <row r="1271" spans="3:50">
      <c r="C1271" s="1" t="s">
        <v>1255</v>
      </c>
      <c r="D1271" s="1" t="s">
        <v>1256</v>
      </c>
      <c r="E1271" s="1">
        <v>375</v>
      </c>
      <c r="F1271" s="1">
        <v>9323</v>
      </c>
      <c r="G1271" s="1">
        <v>6301</v>
      </c>
      <c r="H1271" s="1">
        <v>800</v>
      </c>
      <c r="I1271" s="53">
        <v>5041</v>
      </c>
      <c r="J1271" s="1">
        <v>100</v>
      </c>
      <c r="K1271" s="1">
        <v>0</v>
      </c>
      <c r="L1271" s="53">
        <v>7458</v>
      </c>
      <c r="R1271" s="53">
        <v>0</v>
      </c>
      <c r="V1271" s="53">
        <v>0</v>
      </c>
      <c r="W1271" s="53">
        <v>0</v>
      </c>
      <c r="X1271" s="53">
        <v>100</v>
      </c>
      <c r="Y1271" s="53">
        <v>0</v>
      </c>
      <c r="Z1271" s="53">
        <v>0</v>
      </c>
      <c r="AA1271" s="53">
        <v>0</v>
      </c>
      <c r="AD1271" s="54">
        <v>0</v>
      </c>
      <c r="AH1271" s="54">
        <v>0</v>
      </c>
      <c r="AI1271" s="54">
        <v>0</v>
      </c>
      <c r="AJ1271" s="54">
        <v>100</v>
      </c>
      <c r="AK1271" s="1">
        <v>0</v>
      </c>
      <c r="AL1271" s="1">
        <v>0</v>
      </c>
      <c r="AP1271" s="1">
        <v>0</v>
      </c>
      <c r="AU1271" s="1">
        <v>0</v>
      </c>
      <c r="AV1271" s="1">
        <v>100</v>
      </c>
      <c r="AW1271" s="142" t="str">
        <f t="shared" si="40"/>
        <v/>
      </c>
      <c r="AX1271" s="142" t="str">
        <f t="shared" si="41"/>
        <v/>
      </c>
    </row>
    <row r="1272" spans="3:50">
      <c r="C1272" s="1" t="s">
        <v>1255</v>
      </c>
      <c r="D1272" s="1" t="s">
        <v>1257</v>
      </c>
      <c r="I1272" s="53">
        <v>0</v>
      </c>
      <c r="J1272" s="1">
        <v>0</v>
      </c>
      <c r="K1272" s="1">
        <v>0</v>
      </c>
      <c r="L1272" s="53">
        <v>0</v>
      </c>
      <c r="R1272" s="53">
        <v>0</v>
      </c>
      <c r="V1272" s="53">
        <v>0</v>
      </c>
      <c r="W1272" s="53">
        <v>0</v>
      </c>
      <c r="X1272" s="53">
        <v>0</v>
      </c>
      <c r="Y1272" s="53">
        <v>0</v>
      </c>
      <c r="Z1272" s="53">
        <v>0</v>
      </c>
      <c r="AA1272" s="53">
        <v>0</v>
      </c>
      <c r="AD1272" s="54">
        <v>0</v>
      </c>
      <c r="AH1272" s="54">
        <v>0</v>
      </c>
      <c r="AI1272" s="54">
        <v>0</v>
      </c>
      <c r="AJ1272" s="54">
        <v>0</v>
      </c>
      <c r="AK1272" s="1">
        <v>0</v>
      </c>
      <c r="AL1272" s="1">
        <v>0</v>
      </c>
      <c r="AP1272" s="1">
        <v>0</v>
      </c>
      <c r="AU1272" s="1">
        <v>0</v>
      </c>
      <c r="AV1272" s="1">
        <v>0</v>
      </c>
      <c r="AW1272" s="142" t="str">
        <f t="shared" si="40"/>
        <v/>
      </c>
      <c r="AX1272" s="142" t="str">
        <f t="shared" si="41"/>
        <v/>
      </c>
    </row>
    <row r="1273" spans="3:50">
      <c r="C1273" s="1" t="s">
        <v>1255</v>
      </c>
      <c r="D1273" s="1" t="s">
        <v>1258</v>
      </c>
      <c r="I1273" s="53">
        <v>0</v>
      </c>
      <c r="J1273" s="1">
        <v>0</v>
      </c>
      <c r="K1273" s="1">
        <v>0</v>
      </c>
      <c r="L1273" s="53">
        <v>0</v>
      </c>
      <c r="R1273" s="53">
        <v>0</v>
      </c>
      <c r="V1273" s="53">
        <v>0</v>
      </c>
      <c r="W1273" s="53">
        <v>0</v>
      </c>
      <c r="X1273" s="53">
        <v>0</v>
      </c>
      <c r="Y1273" s="53">
        <v>0</v>
      </c>
      <c r="Z1273" s="53">
        <v>0</v>
      </c>
      <c r="AA1273" s="53">
        <v>0</v>
      </c>
      <c r="AD1273" s="54">
        <v>0</v>
      </c>
      <c r="AH1273" s="54">
        <v>0</v>
      </c>
      <c r="AI1273" s="54">
        <v>0</v>
      </c>
      <c r="AJ1273" s="54">
        <v>0</v>
      </c>
      <c r="AK1273" s="1">
        <v>0</v>
      </c>
      <c r="AL1273" s="1">
        <v>0</v>
      </c>
      <c r="AP1273" s="1">
        <v>0</v>
      </c>
      <c r="AU1273" s="1">
        <v>0</v>
      </c>
      <c r="AV1273" s="1">
        <v>0</v>
      </c>
      <c r="AW1273" s="142" t="str">
        <f t="shared" si="40"/>
        <v/>
      </c>
      <c r="AX1273" s="142" t="str">
        <f t="shared" si="41"/>
        <v/>
      </c>
    </row>
    <row r="1274" spans="3:50">
      <c r="C1274" s="1" t="s">
        <v>1255</v>
      </c>
      <c r="D1274" s="1" t="s">
        <v>1259</v>
      </c>
      <c r="E1274" s="1">
        <v>98</v>
      </c>
      <c r="F1274" s="1">
        <v>1899</v>
      </c>
      <c r="G1274" s="1">
        <v>1899</v>
      </c>
      <c r="H1274" s="1">
        <v>800</v>
      </c>
      <c r="I1274" s="53">
        <v>1519</v>
      </c>
      <c r="J1274" s="1">
        <v>100</v>
      </c>
      <c r="K1274" s="1">
        <v>0</v>
      </c>
      <c r="L1274" s="53">
        <v>1519</v>
      </c>
      <c r="R1274" s="53">
        <v>0</v>
      </c>
      <c r="V1274" s="53">
        <v>0</v>
      </c>
      <c r="W1274" s="53">
        <v>0</v>
      </c>
      <c r="X1274" s="53">
        <v>100</v>
      </c>
      <c r="Y1274" s="53">
        <v>0</v>
      </c>
      <c r="Z1274" s="53">
        <v>0</v>
      </c>
      <c r="AA1274" s="53">
        <v>0</v>
      </c>
      <c r="AD1274" s="54">
        <v>0</v>
      </c>
      <c r="AH1274" s="54">
        <v>0</v>
      </c>
      <c r="AI1274" s="54">
        <v>0</v>
      </c>
      <c r="AJ1274" s="54">
        <v>100</v>
      </c>
      <c r="AK1274" s="1">
        <v>0</v>
      </c>
      <c r="AL1274" s="1">
        <v>0</v>
      </c>
      <c r="AP1274" s="1">
        <v>0</v>
      </c>
      <c r="AU1274" s="1">
        <v>0</v>
      </c>
      <c r="AV1274" s="1">
        <v>100</v>
      </c>
      <c r="AW1274" s="142" t="str">
        <f t="shared" si="40"/>
        <v/>
      </c>
      <c r="AX1274" s="142" t="str">
        <f t="shared" si="41"/>
        <v/>
      </c>
    </row>
    <row r="1275" spans="3:50">
      <c r="C1275" s="1" t="s">
        <v>1255</v>
      </c>
      <c r="D1275" s="1" t="s">
        <v>1260</v>
      </c>
      <c r="I1275" s="53">
        <v>0</v>
      </c>
      <c r="J1275" s="1">
        <v>0</v>
      </c>
      <c r="K1275" s="1">
        <v>0</v>
      </c>
      <c r="L1275" s="53">
        <v>0</v>
      </c>
      <c r="R1275" s="53">
        <v>0</v>
      </c>
      <c r="V1275" s="53">
        <v>0</v>
      </c>
      <c r="W1275" s="53">
        <v>0</v>
      </c>
      <c r="X1275" s="53">
        <v>0</v>
      </c>
      <c r="Y1275" s="53">
        <v>0</v>
      </c>
      <c r="Z1275" s="53">
        <v>0</v>
      </c>
      <c r="AA1275" s="53">
        <v>0</v>
      </c>
      <c r="AD1275" s="54">
        <v>0</v>
      </c>
      <c r="AH1275" s="54">
        <v>0</v>
      </c>
      <c r="AI1275" s="54">
        <v>0</v>
      </c>
      <c r="AJ1275" s="54">
        <v>0</v>
      </c>
      <c r="AK1275" s="1">
        <v>0</v>
      </c>
      <c r="AL1275" s="1">
        <v>0</v>
      </c>
      <c r="AP1275" s="1">
        <v>0</v>
      </c>
      <c r="AU1275" s="1">
        <v>0</v>
      </c>
      <c r="AV1275" s="1">
        <v>0</v>
      </c>
      <c r="AW1275" s="142" t="str">
        <f t="shared" si="40"/>
        <v/>
      </c>
      <c r="AX1275" s="142" t="str">
        <f t="shared" si="41"/>
        <v/>
      </c>
    </row>
    <row r="1276" spans="3:50">
      <c r="C1276" s="1" t="s">
        <v>1255</v>
      </c>
      <c r="D1276" s="1" t="s">
        <v>1249</v>
      </c>
      <c r="I1276" s="53">
        <v>0</v>
      </c>
      <c r="J1276" s="1">
        <v>0</v>
      </c>
      <c r="K1276" s="1">
        <v>0</v>
      </c>
      <c r="L1276" s="53">
        <v>0</v>
      </c>
      <c r="R1276" s="53">
        <v>0</v>
      </c>
      <c r="V1276" s="53">
        <v>0</v>
      </c>
      <c r="W1276" s="53">
        <v>0</v>
      </c>
      <c r="X1276" s="53">
        <v>0</v>
      </c>
      <c r="Y1276" s="53">
        <v>0</v>
      </c>
      <c r="Z1276" s="53">
        <v>0</v>
      </c>
      <c r="AA1276" s="53">
        <v>0</v>
      </c>
      <c r="AD1276" s="54">
        <v>0</v>
      </c>
      <c r="AH1276" s="54">
        <v>0</v>
      </c>
      <c r="AI1276" s="54">
        <v>0</v>
      </c>
      <c r="AJ1276" s="54">
        <v>0</v>
      </c>
      <c r="AK1276" s="1">
        <v>0</v>
      </c>
      <c r="AL1276" s="1">
        <v>0</v>
      </c>
      <c r="AP1276" s="1">
        <v>0</v>
      </c>
      <c r="AU1276" s="1">
        <v>0</v>
      </c>
      <c r="AV1276" s="1">
        <v>0</v>
      </c>
      <c r="AW1276" s="142" t="str">
        <f t="shared" si="40"/>
        <v/>
      </c>
      <c r="AX1276" s="142" t="str">
        <f t="shared" si="41"/>
        <v/>
      </c>
    </row>
    <row r="1277" spans="3:50">
      <c r="C1277" s="1" t="s">
        <v>1255</v>
      </c>
      <c r="D1277" s="1" t="s">
        <v>1261</v>
      </c>
      <c r="I1277" s="53">
        <v>0</v>
      </c>
      <c r="J1277" s="1">
        <v>0</v>
      </c>
      <c r="K1277" s="1">
        <v>0</v>
      </c>
      <c r="L1277" s="53">
        <v>0</v>
      </c>
      <c r="R1277" s="53">
        <v>0</v>
      </c>
      <c r="V1277" s="53">
        <v>0</v>
      </c>
      <c r="W1277" s="53">
        <v>0</v>
      </c>
      <c r="X1277" s="53">
        <v>0</v>
      </c>
      <c r="Y1277" s="53">
        <v>0</v>
      </c>
      <c r="Z1277" s="53">
        <v>0</v>
      </c>
      <c r="AA1277" s="53">
        <v>0</v>
      </c>
      <c r="AD1277" s="54">
        <v>0</v>
      </c>
      <c r="AH1277" s="54">
        <v>0</v>
      </c>
      <c r="AI1277" s="54">
        <v>0</v>
      </c>
      <c r="AJ1277" s="54">
        <v>0</v>
      </c>
      <c r="AK1277" s="1">
        <v>0</v>
      </c>
      <c r="AL1277" s="1">
        <v>0</v>
      </c>
      <c r="AP1277" s="1">
        <v>0</v>
      </c>
      <c r="AU1277" s="1">
        <v>0</v>
      </c>
      <c r="AV1277" s="1">
        <v>0</v>
      </c>
      <c r="AW1277" s="142" t="str">
        <f t="shared" si="40"/>
        <v/>
      </c>
      <c r="AX1277" s="142" t="str">
        <f t="shared" si="41"/>
        <v/>
      </c>
    </row>
    <row r="1278" spans="3:50">
      <c r="C1278" s="1" t="s">
        <v>1255</v>
      </c>
      <c r="D1278" s="1" t="s">
        <v>1262</v>
      </c>
      <c r="I1278" s="53">
        <v>0</v>
      </c>
      <c r="J1278" s="1">
        <v>0</v>
      </c>
      <c r="K1278" s="1">
        <v>0</v>
      </c>
      <c r="L1278" s="53">
        <v>0</v>
      </c>
      <c r="R1278" s="53">
        <v>0</v>
      </c>
      <c r="V1278" s="53">
        <v>0</v>
      </c>
      <c r="W1278" s="53">
        <v>0</v>
      </c>
      <c r="X1278" s="53">
        <v>0</v>
      </c>
      <c r="Y1278" s="53">
        <v>0</v>
      </c>
      <c r="Z1278" s="53">
        <v>0</v>
      </c>
      <c r="AA1278" s="53">
        <v>0</v>
      </c>
      <c r="AD1278" s="54">
        <v>0</v>
      </c>
      <c r="AH1278" s="54">
        <v>0</v>
      </c>
      <c r="AI1278" s="54">
        <v>0</v>
      </c>
      <c r="AJ1278" s="54">
        <v>0</v>
      </c>
      <c r="AK1278" s="1">
        <v>0</v>
      </c>
      <c r="AL1278" s="1">
        <v>0</v>
      </c>
      <c r="AP1278" s="1">
        <v>0</v>
      </c>
      <c r="AU1278" s="1">
        <v>0</v>
      </c>
      <c r="AV1278" s="1">
        <v>0</v>
      </c>
      <c r="AW1278" s="142" t="str">
        <f t="shared" si="40"/>
        <v/>
      </c>
      <c r="AX1278" s="142" t="str">
        <f t="shared" si="41"/>
        <v/>
      </c>
    </row>
    <row r="1279" spans="3:50">
      <c r="C1279" s="1" t="s">
        <v>1255</v>
      </c>
      <c r="D1279" s="1" t="s">
        <v>1073</v>
      </c>
      <c r="I1279" s="53">
        <v>0</v>
      </c>
      <c r="J1279" s="1">
        <v>0</v>
      </c>
      <c r="K1279" s="1">
        <v>0</v>
      </c>
      <c r="L1279" s="53">
        <v>0</v>
      </c>
      <c r="R1279" s="53">
        <v>0</v>
      </c>
      <c r="V1279" s="53">
        <v>0</v>
      </c>
      <c r="W1279" s="53">
        <v>0</v>
      </c>
      <c r="X1279" s="53">
        <v>0</v>
      </c>
      <c r="Y1279" s="53">
        <v>0</v>
      </c>
      <c r="Z1279" s="53">
        <v>0</v>
      </c>
      <c r="AA1279" s="53">
        <v>0</v>
      </c>
      <c r="AD1279" s="54">
        <v>0</v>
      </c>
      <c r="AH1279" s="54">
        <v>0</v>
      </c>
      <c r="AI1279" s="54">
        <v>0</v>
      </c>
      <c r="AJ1279" s="54">
        <v>0</v>
      </c>
      <c r="AK1279" s="1">
        <v>0</v>
      </c>
      <c r="AL1279" s="1">
        <v>0</v>
      </c>
      <c r="AP1279" s="1">
        <v>0</v>
      </c>
      <c r="AU1279" s="1">
        <v>0</v>
      </c>
      <c r="AV1279" s="1">
        <v>0</v>
      </c>
      <c r="AW1279" s="142" t="str">
        <f t="shared" si="40"/>
        <v/>
      </c>
      <c r="AX1279" s="142" t="str">
        <f t="shared" si="41"/>
        <v/>
      </c>
    </row>
    <row r="1280" spans="3:50">
      <c r="C1280" s="1" t="s">
        <v>1255</v>
      </c>
      <c r="D1280" s="1" t="s">
        <v>1263</v>
      </c>
      <c r="I1280" s="53">
        <v>0</v>
      </c>
      <c r="J1280" s="1">
        <v>0</v>
      </c>
      <c r="K1280" s="1">
        <v>0</v>
      </c>
      <c r="L1280" s="53">
        <v>0</v>
      </c>
      <c r="R1280" s="53">
        <v>0</v>
      </c>
      <c r="V1280" s="53">
        <v>0</v>
      </c>
      <c r="W1280" s="53">
        <v>0</v>
      </c>
      <c r="X1280" s="53">
        <v>0</v>
      </c>
      <c r="Y1280" s="53">
        <v>0</v>
      </c>
      <c r="Z1280" s="53">
        <v>0</v>
      </c>
      <c r="AA1280" s="53">
        <v>0</v>
      </c>
      <c r="AD1280" s="54">
        <v>0</v>
      </c>
      <c r="AH1280" s="54">
        <v>0</v>
      </c>
      <c r="AI1280" s="54">
        <v>0</v>
      </c>
      <c r="AJ1280" s="54">
        <v>0</v>
      </c>
      <c r="AK1280" s="1">
        <v>0</v>
      </c>
      <c r="AL1280" s="1">
        <v>0</v>
      </c>
      <c r="AP1280" s="1">
        <v>0</v>
      </c>
      <c r="AU1280" s="1">
        <v>0</v>
      </c>
      <c r="AV1280" s="1">
        <v>0</v>
      </c>
      <c r="AW1280" s="142" t="str">
        <f t="shared" si="40"/>
        <v/>
      </c>
      <c r="AX1280" s="142" t="str">
        <f t="shared" si="41"/>
        <v/>
      </c>
    </row>
    <row r="1281" spans="3:50">
      <c r="C1281" s="1" t="s">
        <v>1255</v>
      </c>
      <c r="D1281" s="1" t="s">
        <v>1264</v>
      </c>
      <c r="E1281" s="1">
        <v>31</v>
      </c>
      <c r="F1281" s="1">
        <v>267</v>
      </c>
      <c r="G1281" s="1">
        <v>141</v>
      </c>
      <c r="H1281" s="1">
        <v>800</v>
      </c>
      <c r="I1281" s="53">
        <v>113</v>
      </c>
      <c r="J1281" s="1">
        <v>100</v>
      </c>
      <c r="K1281" s="1">
        <v>0</v>
      </c>
      <c r="L1281" s="53">
        <v>213</v>
      </c>
      <c r="R1281" s="53">
        <v>0</v>
      </c>
      <c r="V1281" s="53">
        <v>0</v>
      </c>
      <c r="W1281" s="53">
        <v>0</v>
      </c>
      <c r="X1281" s="53">
        <v>100</v>
      </c>
      <c r="Y1281" s="53">
        <v>0</v>
      </c>
      <c r="Z1281" s="53">
        <v>0</v>
      </c>
      <c r="AA1281" s="53">
        <v>0</v>
      </c>
      <c r="AD1281" s="54">
        <v>0</v>
      </c>
      <c r="AH1281" s="54">
        <v>0</v>
      </c>
      <c r="AI1281" s="54">
        <v>0</v>
      </c>
      <c r="AJ1281" s="54">
        <v>100</v>
      </c>
      <c r="AK1281" s="1">
        <v>0</v>
      </c>
      <c r="AL1281" s="1">
        <v>0</v>
      </c>
      <c r="AP1281" s="1">
        <v>0</v>
      </c>
      <c r="AU1281" s="1">
        <v>0</v>
      </c>
      <c r="AV1281" s="1">
        <v>100</v>
      </c>
      <c r="AW1281" s="142" t="str">
        <f t="shared" si="40"/>
        <v/>
      </c>
      <c r="AX1281" s="142" t="str">
        <f t="shared" si="41"/>
        <v/>
      </c>
    </row>
    <row r="1282" spans="3:50">
      <c r="C1282" s="1" t="s">
        <v>1255</v>
      </c>
      <c r="D1282" s="1" t="s">
        <v>1265</v>
      </c>
      <c r="I1282" s="53">
        <v>0</v>
      </c>
      <c r="J1282" s="1">
        <v>0</v>
      </c>
      <c r="K1282" s="1">
        <v>0</v>
      </c>
      <c r="L1282" s="53">
        <v>0</v>
      </c>
      <c r="R1282" s="53">
        <v>0</v>
      </c>
      <c r="V1282" s="53">
        <v>0</v>
      </c>
      <c r="W1282" s="53">
        <v>0</v>
      </c>
      <c r="X1282" s="53">
        <v>0</v>
      </c>
      <c r="Y1282" s="53">
        <v>0</v>
      </c>
      <c r="Z1282" s="53">
        <v>0</v>
      </c>
      <c r="AA1282" s="53">
        <v>0</v>
      </c>
      <c r="AD1282" s="54">
        <v>0</v>
      </c>
      <c r="AH1282" s="54">
        <v>0</v>
      </c>
      <c r="AI1282" s="54">
        <v>0</v>
      </c>
      <c r="AJ1282" s="54">
        <v>0</v>
      </c>
      <c r="AK1282" s="1">
        <v>0</v>
      </c>
      <c r="AL1282" s="1">
        <v>0</v>
      </c>
      <c r="AP1282" s="1">
        <v>0</v>
      </c>
      <c r="AU1282" s="1">
        <v>0</v>
      </c>
      <c r="AV1282" s="1">
        <v>0</v>
      </c>
      <c r="AW1282" s="142" t="str">
        <f t="shared" si="40"/>
        <v/>
      </c>
      <c r="AX1282" s="142" t="str">
        <f t="shared" si="41"/>
        <v/>
      </c>
    </row>
    <row r="1283" spans="3:50">
      <c r="C1283" s="1" t="s">
        <v>1255</v>
      </c>
      <c r="D1283" s="1" t="s">
        <v>1266</v>
      </c>
      <c r="I1283" s="53">
        <v>0</v>
      </c>
      <c r="J1283" s="1">
        <v>0</v>
      </c>
      <c r="K1283" s="1">
        <v>0</v>
      </c>
      <c r="L1283" s="53">
        <v>0</v>
      </c>
      <c r="R1283" s="53">
        <v>0</v>
      </c>
      <c r="V1283" s="53">
        <v>0</v>
      </c>
      <c r="W1283" s="53">
        <v>0</v>
      </c>
      <c r="X1283" s="53">
        <v>0</v>
      </c>
      <c r="Y1283" s="53">
        <v>0</v>
      </c>
      <c r="Z1283" s="53">
        <v>0</v>
      </c>
      <c r="AA1283" s="53">
        <v>0</v>
      </c>
      <c r="AD1283" s="54">
        <v>0</v>
      </c>
      <c r="AH1283" s="54">
        <v>0</v>
      </c>
      <c r="AI1283" s="54">
        <v>0</v>
      </c>
      <c r="AJ1283" s="54">
        <v>0</v>
      </c>
      <c r="AK1283" s="1">
        <v>0</v>
      </c>
      <c r="AL1283" s="1">
        <v>0</v>
      </c>
      <c r="AP1283" s="1">
        <v>0</v>
      </c>
      <c r="AU1283" s="1">
        <v>0</v>
      </c>
      <c r="AV1283" s="1">
        <v>0</v>
      </c>
      <c r="AW1283" s="142" t="str">
        <f t="shared" si="40"/>
        <v/>
      </c>
      <c r="AX1283" s="142" t="str">
        <f t="shared" si="41"/>
        <v/>
      </c>
    </row>
    <row r="1284" spans="3:50">
      <c r="C1284" s="1" t="s">
        <v>1255</v>
      </c>
      <c r="D1284" s="1" t="s">
        <v>1267</v>
      </c>
      <c r="E1284" s="1">
        <v>18</v>
      </c>
      <c r="F1284" s="1">
        <v>329</v>
      </c>
      <c r="G1284" s="1">
        <v>329</v>
      </c>
      <c r="H1284" s="1">
        <v>800</v>
      </c>
      <c r="I1284" s="53">
        <v>263</v>
      </c>
      <c r="J1284" s="1">
        <v>100</v>
      </c>
      <c r="K1284" s="1">
        <v>0</v>
      </c>
      <c r="L1284" s="53">
        <v>263</v>
      </c>
      <c r="R1284" s="53">
        <v>0</v>
      </c>
      <c r="V1284" s="53">
        <v>0</v>
      </c>
      <c r="W1284" s="53">
        <v>0</v>
      </c>
      <c r="X1284" s="53">
        <v>100</v>
      </c>
      <c r="Y1284" s="53">
        <v>0</v>
      </c>
      <c r="Z1284" s="53">
        <v>0</v>
      </c>
      <c r="AA1284" s="53">
        <v>0</v>
      </c>
      <c r="AD1284" s="54">
        <v>0</v>
      </c>
      <c r="AH1284" s="54">
        <v>0</v>
      </c>
      <c r="AI1284" s="54">
        <v>0</v>
      </c>
      <c r="AJ1284" s="54">
        <v>100</v>
      </c>
      <c r="AK1284" s="1">
        <v>0</v>
      </c>
      <c r="AL1284" s="1">
        <v>0</v>
      </c>
      <c r="AP1284" s="1">
        <v>0</v>
      </c>
      <c r="AU1284" s="1">
        <v>0</v>
      </c>
      <c r="AV1284" s="1">
        <v>100</v>
      </c>
      <c r="AW1284" s="142" t="str">
        <f t="shared" si="40"/>
        <v/>
      </c>
      <c r="AX1284" s="142" t="str">
        <f t="shared" si="41"/>
        <v/>
      </c>
    </row>
    <row r="1285" spans="3:50">
      <c r="C1285" s="1" t="s">
        <v>1255</v>
      </c>
      <c r="D1285" s="1" t="s">
        <v>1268</v>
      </c>
      <c r="I1285" s="53">
        <v>0</v>
      </c>
      <c r="J1285" s="1">
        <v>0</v>
      </c>
      <c r="K1285" s="1">
        <v>0</v>
      </c>
      <c r="L1285" s="53">
        <v>0</v>
      </c>
      <c r="R1285" s="53">
        <v>0</v>
      </c>
      <c r="V1285" s="53">
        <v>0</v>
      </c>
      <c r="W1285" s="53">
        <v>0</v>
      </c>
      <c r="X1285" s="53">
        <v>0</v>
      </c>
      <c r="Y1285" s="53">
        <v>0</v>
      </c>
      <c r="Z1285" s="53">
        <v>0</v>
      </c>
      <c r="AA1285" s="53">
        <v>0</v>
      </c>
      <c r="AD1285" s="54">
        <v>0</v>
      </c>
      <c r="AH1285" s="54">
        <v>0</v>
      </c>
      <c r="AI1285" s="54">
        <v>0</v>
      </c>
      <c r="AJ1285" s="54">
        <v>0</v>
      </c>
      <c r="AK1285" s="1">
        <v>0</v>
      </c>
      <c r="AL1285" s="1">
        <v>0</v>
      </c>
      <c r="AP1285" s="1">
        <v>0</v>
      </c>
      <c r="AU1285" s="1">
        <v>0</v>
      </c>
      <c r="AV1285" s="1">
        <v>0</v>
      </c>
      <c r="AW1285" s="142" t="str">
        <f t="shared" si="40"/>
        <v/>
      </c>
      <c r="AX1285" s="142" t="str">
        <f t="shared" si="41"/>
        <v/>
      </c>
    </row>
    <row r="1286" spans="3:50">
      <c r="C1286" s="1" t="s">
        <v>1255</v>
      </c>
      <c r="D1286" s="1" t="s">
        <v>1269</v>
      </c>
      <c r="E1286" s="1">
        <v>53</v>
      </c>
      <c r="F1286" s="1">
        <v>762</v>
      </c>
      <c r="G1286" s="1">
        <v>452</v>
      </c>
      <c r="H1286" s="1">
        <v>800</v>
      </c>
      <c r="I1286" s="53">
        <v>362</v>
      </c>
      <c r="J1286" s="1">
        <v>100</v>
      </c>
      <c r="K1286" s="1">
        <v>0</v>
      </c>
      <c r="L1286" s="53">
        <v>609</v>
      </c>
      <c r="R1286" s="53">
        <v>0</v>
      </c>
      <c r="V1286" s="53">
        <v>0</v>
      </c>
      <c r="W1286" s="53">
        <v>0</v>
      </c>
      <c r="X1286" s="53">
        <v>100</v>
      </c>
      <c r="Y1286" s="53">
        <v>0</v>
      </c>
      <c r="Z1286" s="53">
        <v>0</v>
      </c>
      <c r="AA1286" s="53">
        <v>0</v>
      </c>
      <c r="AD1286" s="54">
        <v>0</v>
      </c>
      <c r="AH1286" s="54">
        <v>0</v>
      </c>
      <c r="AI1286" s="54">
        <v>0</v>
      </c>
      <c r="AJ1286" s="54">
        <v>100</v>
      </c>
      <c r="AK1286" s="1">
        <v>0</v>
      </c>
      <c r="AL1286" s="1">
        <v>0</v>
      </c>
      <c r="AP1286" s="1">
        <v>0</v>
      </c>
      <c r="AU1286" s="1">
        <v>0</v>
      </c>
      <c r="AV1286" s="1">
        <v>100</v>
      </c>
      <c r="AW1286" s="142" t="str">
        <f t="shared" si="40"/>
        <v/>
      </c>
      <c r="AX1286" s="142" t="str">
        <f t="shared" si="41"/>
        <v/>
      </c>
    </row>
    <row r="1287" spans="3:50">
      <c r="C1287" s="1" t="s">
        <v>1255</v>
      </c>
      <c r="D1287" s="1" t="s">
        <v>1270</v>
      </c>
      <c r="E1287" s="1">
        <v>87</v>
      </c>
      <c r="F1287" s="1">
        <v>2345</v>
      </c>
      <c r="G1287" s="1">
        <v>1154</v>
      </c>
      <c r="H1287" s="1">
        <v>800</v>
      </c>
      <c r="I1287" s="53">
        <v>923</v>
      </c>
      <c r="J1287" s="1">
        <v>100</v>
      </c>
      <c r="K1287" s="1">
        <v>0</v>
      </c>
      <c r="L1287" s="53">
        <v>1876</v>
      </c>
      <c r="R1287" s="53">
        <v>0</v>
      </c>
      <c r="V1287" s="53">
        <v>0</v>
      </c>
      <c r="W1287" s="53">
        <v>0</v>
      </c>
      <c r="X1287" s="53">
        <v>100</v>
      </c>
      <c r="Y1287" s="53">
        <v>0</v>
      </c>
      <c r="Z1287" s="53">
        <v>0</v>
      </c>
      <c r="AA1287" s="53">
        <v>0</v>
      </c>
      <c r="AD1287" s="54">
        <v>0</v>
      </c>
      <c r="AH1287" s="54">
        <v>0</v>
      </c>
      <c r="AI1287" s="54">
        <v>0</v>
      </c>
      <c r="AJ1287" s="54">
        <v>100</v>
      </c>
      <c r="AK1287" s="1">
        <v>0</v>
      </c>
      <c r="AL1287" s="1">
        <v>0</v>
      </c>
      <c r="AP1287" s="1">
        <v>0</v>
      </c>
      <c r="AU1287" s="1">
        <v>0</v>
      </c>
      <c r="AV1287" s="1">
        <v>100</v>
      </c>
      <c r="AW1287" s="142" t="str">
        <f t="shared" si="40"/>
        <v/>
      </c>
      <c r="AX1287" s="142" t="str">
        <f t="shared" si="41"/>
        <v/>
      </c>
    </row>
    <row r="1288" spans="3:50">
      <c r="C1288" s="1" t="s">
        <v>1255</v>
      </c>
      <c r="D1288" s="1" t="s">
        <v>1271</v>
      </c>
      <c r="I1288" s="53">
        <v>0</v>
      </c>
      <c r="J1288" s="1">
        <v>0</v>
      </c>
      <c r="K1288" s="1">
        <v>0</v>
      </c>
      <c r="L1288" s="53">
        <v>0</v>
      </c>
      <c r="R1288" s="53">
        <v>0</v>
      </c>
      <c r="V1288" s="53">
        <v>0</v>
      </c>
      <c r="W1288" s="53">
        <v>0</v>
      </c>
      <c r="X1288" s="53">
        <v>0</v>
      </c>
      <c r="Y1288" s="53">
        <v>0</v>
      </c>
      <c r="Z1288" s="53">
        <v>0</v>
      </c>
      <c r="AA1288" s="53">
        <v>0</v>
      </c>
      <c r="AD1288" s="54">
        <v>0</v>
      </c>
      <c r="AH1288" s="54">
        <v>0</v>
      </c>
      <c r="AI1288" s="54">
        <v>0</v>
      </c>
      <c r="AJ1288" s="54">
        <v>0</v>
      </c>
      <c r="AK1288" s="1">
        <v>0</v>
      </c>
      <c r="AL1288" s="1">
        <v>0</v>
      </c>
      <c r="AP1288" s="1">
        <v>0</v>
      </c>
      <c r="AU1288" s="1">
        <v>0</v>
      </c>
      <c r="AV1288" s="1">
        <v>0</v>
      </c>
      <c r="AW1288" s="142" t="str">
        <f t="shared" si="40"/>
        <v/>
      </c>
      <c r="AX1288" s="142" t="str">
        <f t="shared" si="41"/>
        <v/>
      </c>
    </row>
    <row r="1289" spans="3:50">
      <c r="C1289" s="1" t="s">
        <v>1255</v>
      </c>
      <c r="D1289" s="1" t="s">
        <v>1272</v>
      </c>
      <c r="E1289" s="1">
        <v>1</v>
      </c>
      <c r="F1289" s="1">
        <v>10</v>
      </c>
      <c r="G1289" s="1">
        <v>10</v>
      </c>
      <c r="H1289" s="1">
        <v>800</v>
      </c>
      <c r="I1289" s="53">
        <v>8</v>
      </c>
      <c r="J1289" s="1">
        <v>100</v>
      </c>
      <c r="K1289" s="1">
        <v>0</v>
      </c>
      <c r="L1289" s="53">
        <v>8</v>
      </c>
      <c r="R1289" s="53">
        <v>0</v>
      </c>
      <c r="V1289" s="53">
        <v>0</v>
      </c>
      <c r="W1289" s="53">
        <v>0</v>
      </c>
      <c r="X1289" s="53">
        <v>100</v>
      </c>
      <c r="Y1289" s="53">
        <v>0</v>
      </c>
      <c r="Z1289" s="53">
        <v>0</v>
      </c>
      <c r="AA1289" s="53">
        <v>0</v>
      </c>
      <c r="AD1289" s="54">
        <v>0</v>
      </c>
      <c r="AH1289" s="54">
        <v>0</v>
      </c>
      <c r="AI1289" s="54">
        <v>0</v>
      </c>
      <c r="AJ1289" s="54">
        <v>100</v>
      </c>
      <c r="AK1289" s="1">
        <v>0</v>
      </c>
      <c r="AL1289" s="1">
        <v>0</v>
      </c>
      <c r="AP1289" s="1">
        <v>0</v>
      </c>
      <c r="AU1289" s="1">
        <v>0</v>
      </c>
      <c r="AV1289" s="1">
        <v>100</v>
      </c>
      <c r="AW1289" s="142" t="str">
        <f t="shared" si="40"/>
        <v/>
      </c>
      <c r="AX1289" s="142" t="str">
        <f t="shared" si="41"/>
        <v/>
      </c>
    </row>
    <row r="1290" spans="3:50">
      <c r="C1290" s="1" t="s">
        <v>1255</v>
      </c>
      <c r="D1290" s="1" t="s">
        <v>1273</v>
      </c>
      <c r="E1290" s="1">
        <v>11</v>
      </c>
      <c r="F1290" s="1">
        <v>331</v>
      </c>
      <c r="G1290" s="1">
        <v>331</v>
      </c>
      <c r="H1290" s="1">
        <v>800</v>
      </c>
      <c r="I1290" s="53">
        <v>265</v>
      </c>
      <c r="J1290" s="1">
        <v>100</v>
      </c>
      <c r="K1290" s="1">
        <v>0</v>
      </c>
      <c r="L1290" s="53">
        <v>265</v>
      </c>
      <c r="R1290" s="53">
        <v>0</v>
      </c>
      <c r="V1290" s="53">
        <v>0</v>
      </c>
      <c r="W1290" s="53">
        <v>0</v>
      </c>
      <c r="X1290" s="53">
        <v>100</v>
      </c>
      <c r="Y1290" s="53">
        <v>0</v>
      </c>
      <c r="Z1290" s="53">
        <v>0</v>
      </c>
      <c r="AA1290" s="53">
        <v>0</v>
      </c>
      <c r="AD1290" s="54">
        <v>0</v>
      </c>
      <c r="AH1290" s="54">
        <v>0</v>
      </c>
      <c r="AI1290" s="54">
        <v>0</v>
      </c>
      <c r="AJ1290" s="54">
        <v>100</v>
      </c>
      <c r="AK1290" s="1">
        <v>0</v>
      </c>
      <c r="AL1290" s="1">
        <v>0</v>
      </c>
      <c r="AP1290" s="1">
        <v>0</v>
      </c>
      <c r="AU1290" s="1">
        <v>0</v>
      </c>
      <c r="AV1290" s="1">
        <v>100</v>
      </c>
      <c r="AW1290" s="142" t="str">
        <f t="shared" si="40"/>
        <v/>
      </c>
      <c r="AX1290" s="142" t="str">
        <f t="shared" si="41"/>
        <v/>
      </c>
    </row>
    <row r="1291" spans="3:50">
      <c r="C1291" s="1" t="s">
        <v>1255</v>
      </c>
      <c r="D1291" s="1" t="s">
        <v>1274</v>
      </c>
      <c r="E1291" s="1">
        <v>4</v>
      </c>
      <c r="F1291" s="1">
        <v>51</v>
      </c>
      <c r="G1291" s="1">
        <v>51</v>
      </c>
      <c r="H1291" s="1">
        <v>800</v>
      </c>
      <c r="I1291" s="53">
        <v>41</v>
      </c>
      <c r="J1291" s="1">
        <v>100</v>
      </c>
      <c r="K1291" s="1">
        <v>0</v>
      </c>
      <c r="L1291" s="53">
        <v>41</v>
      </c>
      <c r="R1291" s="53">
        <v>0</v>
      </c>
      <c r="V1291" s="53">
        <v>0</v>
      </c>
      <c r="W1291" s="53">
        <v>0</v>
      </c>
      <c r="X1291" s="53">
        <v>100</v>
      </c>
      <c r="Y1291" s="53">
        <v>0</v>
      </c>
      <c r="Z1291" s="53">
        <v>0</v>
      </c>
      <c r="AA1291" s="53">
        <v>0</v>
      </c>
      <c r="AD1291" s="54">
        <v>0</v>
      </c>
      <c r="AH1291" s="54">
        <v>0</v>
      </c>
      <c r="AI1291" s="54">
        <v>0</v>
      </c>
      <c r="AJ1291" s="54">
        <v>100</v>
      </c>
      <c r="AK1291" s="1">
        <v>0</v>
      </c>
      <c r="AL1291" s="1">
        <v>0</v>
      </c>
      <c r="AP1291" s="1">
        <v>0</v>
      </c>
      <c r="AU1291" s="1">
        <v>0</v>
      </c>
      <c r="AV1291" s="1">
        <v>100</v>
      </c>
      <c r="AW1291" s="142" t="str">
        <f t="shared" si="40"/>
        <v/>
      </c>
      <c r="AX1291" s="142" t="str">
        <f t="shared" si="41"/>
        <v/>
      </c>
    </row>
    <row r="1292" spans="3:50">
      <c r="C1292" s="1" t="s">
        <v>1255</v>
      </c>
      <c r="D1292" s="1" t="s">
        <v>1275</v>
      </c>
      <c r="I1292" s="53">
        <v>0</v>
      </c>
      <c r="J1292" s="1">
        <v>0</v>
      </c>
      <c r="K1292" s="1">
        <v>0</v>
      </c>
      <c r="L1292" s="53">
        <v>0</v>
      </c>
      <c r="R1292" s="53">
        <v>0</v>
      </c>
      <c r="V1292" s="53">
        <v>0</v>
      </c>
      <c r="W1292" s="53">
        <v>0</v>
      </c>
      <c r="X1292" s="53">
        <v>0</v>
      </c>
      <c r="Y1292" s="53">
        <v>0</v>
      </c>
      <c r="Z1292" s="53">
        <v>0</v>
      </c>
      <c r="AA1292" s="53">
        <v>0</v>
      </c>
      <c r="AD1292" s="54">
        <v>0</v>
      </c>
      <c r="AH1292" s="54">
        <v>0</v>
      </c>
      <c r="AI1292" s="54">
        <v>0</v>
      </c>
      <c r="AJ1292" s="54">
        <v>0</v>
      </c>
      <c r="AK1292" s="1">
        <v>0</v>
      </c>
      <c r="AL1292" s="1">
        <v>0</v>
      </c>
      <c r="AP1292" s="1">
        <v>0</v>
      </c>
      <c r="AU1292" s="1">
        <v>0</v>
      </c>
      <c r="AV1292" s="1">
        <v>0</v>
      </c>
      <c r="AW1292" s="142" t="str">
        <f t="shared" si="40"/>
        <v/>
      </c>
      <c r="AX1292" s="142" t="str">
        <f t="shared" si="41"/>
        <v/>
      </c>
    </row>
    <row r="1293" spans="3:50">
      <c r="C1293" s="1" t="s">
        <v>1255</v>
      </c>
      <c r="D1293" s="1" t="s">
        <v>1253</v>
      </c>
      <c r="E1293" s="1">
        <v>2</v>
      </c>
      <c r="F1293" s="1">
        <v>37</v>
      </c>
      <c r="G1293" s="1">
        <v>37</v>
      </c>
      <c r="H1293" s="1">
        <v>800</v>
      </c>
      <c r="I1293" s="53">
        <v>30</v>
      </c>
      <c r="J1293" s="1">
        <v>100</v>
      </c>
      <c r="K1293" s="1">
        <v>0</v>
      </c>
      <c r="L1293" s="53">
        <v>30</v>
      </c>
      <c r="R1293" s="53">
        <v>0</v>
      </c>
      <c r="V1293" s="53">
        <v>0</v>
      </c>
      <c r="W1293" s="53">
        <v>0</v>
      </c>
      <c r="X1293" s="53">
        <v>100</v>
      </c>
      <c r="Y1293" s="53">
        <v>0</v>
      </c>
      <c r="Z1293" s="53">
        <v>0</v>
      </c>
      <c r="AA1293" s="53">
        <v>0</v>
      </c>
      <c r="AD1293" s="54">
        <v>0</v>
      </c>
      <c r="AH1293" s="54">
        <v>0</v>
      </c>
      <c r="AI1293" s="54">
        <v>0</v>
      </c>
      <c r="AJ1293" s="54">
        <v>100</v>
      </c>
      <c r="AK1293" s="1">
        <v>0</v>
      </c>
      <c r="AL1293" s="1">
        <v>0</v>
      </c>
      <c r="AP1293" s="1">
        <v>0</v>
      </c>
      <c r="AU1293" s="1">
        <v>0</v>
      </c>
      <c r="AV1293" s="1">
        <v>100</v>
      </c>
      <c r="AW1293" s="142" t="str">
        <f t="shared" si="40"/>
        <v/>
      </c>
      <c r="AX1293" s="142" t="str">
        <f t="shared" si="41"/>
        <v/>
      </c>
    </row>
    <row r="1294" spans="3:50">
      <c r="C1294" s="1" t="s">
        <v>1255</v>
      </c>
      <c r="D1294" s="1" t="s">
        <v>1276</v>
      </c>
      <c r="I1294" s="53">
        <v>0</v>
      </c>
      <c r="J1294" s="1">
        <v>0</v>
      </c>
      <c r="K1294" s="1">
        <v>0</v>
      </c>
      <c r="L1294" s="53">
        <v>0</v>
      </c>
      <c r="R1294" s="53">
        <v>0</v>
      </c>
      <c r="V1294" s="53">
        <v>0</v>
      </c>
      <c r="W1294" s="53">
        <v>0</v>
      </c>
      <c r="X1294" s="53">
        <v>0</v>
      </c>
      <c r="Y1294" s="53">
        <v>0</v>
      </c>
      <c r="Z1294" s="53">
        <v>0</v>
      </c>
      <c r="AA1294" s="53">
        <v>0</v>
      </c>
      <c r="AD1294" s="54">
        <v>0</v>
      </c>
      <c r="AH1294" s="54">
        <v>0</v>
      </c>
      <c r="AI1294" s="54">
        <v>0</v>
      </c>
      <c r="AJ1294" s="54">
        <v>0</v>
      </c>
      <c r="AK1294" s="1">
        <v>0</v>
      </c>
      <c r="AL1294" s="1">
        <v>0</v>
      </c>
      <c r="AP1294" s="1">
        <v>0</v>
      </c>
      <c r="AU1294" s="1">
        <v>0</v>
      </c>
      <c r="AV1294" s="1">
        <v>0</v>
      </c>
      <c r="AW1294" s="142" t="str">
        <f t="shared" si="40"/>
        <v/>
      </c>
      <c r="AX1294" s="142" t="str">
        <f t="shared" si="41"/>
        <v/>
      </c>
    </row>
    <row r="1295" spans="3:50">
      <c r="C1295" s="1" t="s">
        <v>1255</v>
      </c>
      <c r="D1295" s="1" t="s">
        <v>1277</v>
      </c>
      <c r="I1295" s="53">
        <v>0</v>
      </c>
      <c r="J1295" s="1">
        <v>0</v>
      </c>
      <c r="K1295" s="1">
        <v>0</v>
      </c>
      <c r="L1295" s="53">
        <v>0</v>
      </c>
      <c r="R1295" s="53">
        <v>0</v>
      </c>
      <c r="V1295" s="53">
        <v>0</v>
      </c>
      <c r="W1295" s="53">
        <v>0</v>
      </c>
      <c r="X1295" s="53">
        <v>0</v>
      </c>
      <c r="Y1295" s="53">
        <v>0</v>
      </c>
      <c r="Z1295" s="53">
        <v>0</v>
      </c>
      <c r="AA1295" s="53">
        <v>0</v>
      </c>
      <c r="AD1295" s="54">
        <v>0</v>
      </c>
      <c r="AH1295" s="54">
        <v>0</v>
      </c>
      <c r="AI1295" s="54">
        <v>0</v>
      </c>
      <c r="AJ1295" s="54">
        <v>0</v>
      </c>
      <c r="AK1295" s="1">
        <v>0</v>
      </c>
      <c r="AL1295" s="1">
        <v>0</v>
      </c>
      <c r="AP1295" s="1">
        <v>0</v>
      </c>
      <c r="AU1295" s="1">
        <v>0</v>
      </c>
      <c r="AV1295" s="1">
        <v>0</v>
      </c>
      <c r="AW1295" s="142" t="str">
        <f t="shared" si="40"/>
        <v/>
      </c>
      <c r="AX1295" s="142" t="str">
        <f t="shared" si="41"/>
        <v/>
      </c>
    </row>
    <row r="1296" spans="3:50">
      <c r="C1296" s="1" t="s">
        <v>1289</v>
      </c>
      <c r="E1296" s="1">
        <v>1799</v>
      </c>
      <c r="F1296" s="1">
        <v>58372</v>
      </c>
      <c r="G1296" s="1">
        <v>58372</v>
      </c>
      <c r="H1296" s="1">
        <v>936</v>
      </c>
      <c r="I1296" s="53">
        <v>54611</v>
      </c>
      <c r="J1296" s="1">
        <v>100</v>
      </c>
      <c r="K1296" s="1">
        <v>0</v>
      </c>
      <c r="L1296" s="53">
        <v>54611</v>
      </c>
      <c r="M1296" s="53" t="s">
        <v>1032</v>
      </c>
      <c r="N1296" s="53" t="s">
        <v>1032</v>
      </c>
      <c r="O1296" s="53" t="s">
        <v>1032</v>
      </c>
      <c r="P1296" s="53" t="s">
        <v>1032</v>
      </c>
      <c r="Q1296" s="53" t="s">
        <v>1032</v>
      </c>
      <c r="R1296" s="53">
        <v>0</v>
      </c>
      <c r="S1296" s="53" t="s">
        <v>1032</v>
      </c>
      <c r="T1296" s="53" t="s">
        <v>1032</v>
      </c>
      <c r="U1296" s="53" t="s">
        <v>1032</v>
      </c>
      <c r="V1296" s="53">
        <v>0</v>
      </c>
      <c r="W1296" s="53">
        <v>0</v>
      </c>
      <c r="X1296" s="53">
        <v>18</v>
      </c>
      <c r="Y1296" s="53">
        <v>64</v>
      </c>
      <c r="Z1296" s="53">
        <v>15</v>
      </c>
      <c r="AA1296" s="53">
        <v>10</v>
      </c>
      <c r="AB1296" s="53" t="s">
        <v>1032</v>
      </c>
      <c r="AC1296" s="54" t="s">
        <v>1032</v>
      </c>
      <c r="AD1296" s="54">
        <v>0</v>
      </c>
      <c r="AE1296" s="54" t="s">
        <v>1032</v>
      </c>
      <c r="AF1296" s="54" t="s">
        <v>1032</v>
      </c>
      <c r="AG1296" s="54" t="s">
        <v>1032</v>
      </c>
      <c r="AH1296" s="54">
        <v>0</v>
      </c>
      <c r="AI1296" s="54">
        <v>0</v>
      </c>
      <c r="AJ1296" s="54">
        <v>0</v>
      </c>
      <c r="AK1296" s="1">
        <v>0</v>
      </c>
      <c r="AL1296" s="1">
        <v>0</v>
      </c>
      <c r="AM1296" s="1" t="s">
        <v>1032</v>
      </c>
      <c r="AN1296" s="1" t="s">
        <v>1032</v>
      </c>
      <c r="AO1296" s="1" t="s">
        <v>1032</v>
      </c>
      <c r="AP1296" s="1">
        <v>0</v>
      </c>
      <c r="AQ1296" s="1" t="s">
        <v>1032</v>
      </c>
      <c r="AR1296" s="1" t="s">
        <v>1032</v>
      </c>
      <c r="AS1296" s="1" t="s">
        <v>1032</v>
      </c>
      <c r="AT1296" s="1" t="s">
        <v>1032</v>
      </c>
      <c r="AU1296" s="1">
        <v>0</v>
      </c>
      <c r="AV1296" s="1">
        <v>0</v>
      </c>
      <c r="AW1296" s="142" t="str">
        <f t="shared" ref="AW1296:AW1336" si="42">IF(SUM($E1296:$AV1296)&lt;&gt;0,IFERROR(IFERROR(INDEX(pname,MATCH($B1296,pid_fao,0),1),INDEX(pname,MATCH($B1296,pid_th,0),1)),""),"")</f>
        <v/>
      </c>
      <c r="AX1296" s="142" t="str">
        <f t="shared" ref="AX1296:AX1336" si="43">IF(SUM($E1296:$AV1296)&lt;&gt;0,IFERROR(IFERROR(INDEX(pname,MATCH($B1296,pid_fao,0),5),INDEX(pname,MATCH($B1296,pid_th,0),5)),""),"")</f>
        <v/>
      </c>
    </row>
    <row r="1297" spans="3:50">
      <c r="C1297" s="1" t="s">
        <v>1290</v>
      </c>
      <c r="D1297" s="1" t="s">
        <v>1291</v>
      </c>
      <c r="E1297" s="1">
        <v>77</v>
      </c>
      <c r="F1297" s="1">
        <v>1669</v>
      </c>
      <c r="G1297" s="1">
        <v>1669</v>
      </c>
      <c r="H1297" s="1">
        <v>1000</v>
      </c>
      <c r="I1297" s="53">
        <v>1669</v>
      </c>
      <c r="J1297" s="1">
        <v>100</v>
      </c>
      <c r="L1297" s="53">
        <v>1669</v>
      </c>
      <c r="R1297" s="53">
        <v>0</v>
      </c>
      <c r="V1297" s="53">
        <v>0</v>
      </c>
      <c r="W1297" s="53">
        <v>0</v>
      </c>
      <c r="X1297" s="53">
        <v>20</v>
      </c>
      <c r="Y1297" s="53">
        <v>80</v>
      </c>
      <c r="AD1297" s="54">
        <v>0</v>
      </c>
      <c r="AH1297" s="54">
        <v>0</v>
      </c>
      <c r="AI1297" s="54">
        <v>0</v>
      </c>
      <c r="AJ1297" s="54">
        <v>0</v>
      </c>
      <c r="AK1297" s="1">
        <v>0</v>
      </c>
      <c r="AL1297" s="1">
        <v>0</v>
      </c>
      <c r="AP1297" s="1">
        <v>0</v>
      </c>
      <c r="AU1297" s="1">
        <v>0</v>
      </c>
      <c r="AV1297" s="1">
        <v>0</v>
      </c>
      <c r="AW1297" s="142" t="str">
        <f t="shared" si="42"/>
        <v/>
      </c>
      <c r="AX1297" s="142" t="str">
        <f t="shared" si="43"/>
        <v/>
      </c>
    </row>
    <row r="1298" spans="3:50">
      <c r="C1298" s="1" t="s">
        <v>1290</v>
      </c>
      <c r="D1298" s="1" t="s">
        <v>1292</v>
      </c>
      <c r="E1298" s="1">
        <v>397</v>
      </c>
      <c r="F1298" s="1">
        <v>11108</v>
      </c>
      <c r="G1298" s="1">
        <v>11108</v>
      </c>
      <c r="H1298" s="1">
        <v>800</v>
      </c>
      <c r="I1298" s="53">
        <v>8886</v>
      </c>
      <c r="J1298" s="1">
        <v>100</v>
      </c>
      <c r="L1298" s="53">
        <v>8886</v>
      </c>
      <c r="R1298" s="53">
        <v>0</v>
      </c>
      <c r="V1298" s="53">
        <v>0</v>
      </c>
      <c r="W1298" s="53">
        <v>0</v>
      </c>
      <c r="X1298" s="53">
        <v>20</v>
      </c>
      <c r="Y1298" s="53">
        <v>60</v>
      </c>
      <c r="Z1298" s="53">
        <v>20</v>
      </c>
      <c r="AD1298" s="54">
        <v>0</v>
      </c>
      <c r="AH1298" s="54">
        <v>0</v>
      </c>
      <c r="AI1298" s="54">
        <v>0</v>
      </c>
      <c r="AJ1298" s="54">
        <v>0</v>
      </c>
      <c r="AK1298" s="1">
        <v>0</v>
      </c>
      <c r="AL1298" s="1">
        <v>0</v>
      </c>
      <c r="AP1298" s="1">
        <v>0</v>
      </c>
      <c r="AU1298" s="1">
        <v>0</v>
      </c>
      <c r="AV1298" s="1">
        <v>0</v>
      </c>
      <c r="AW1298" s="142" t="str">
        <f t="shared" si="42"/>
        <v/>
      </c>
      <c r="AX1298" s="142" t="str">
        <f t="shared" si="43"/>
        <v/>
      </c>
    </row>
    <row r="1299" spans="3:50">
      <c r="C1299" s="1" t="s">
        <v>1290</v>
      </c>
      <c r="D1299" s="1" t="s">
        <v>1290</v>
      </c>
      <c r="E1299" s="1">
        <v>381</v>
      </c>
      <c r="F1299" s="1">
        <v>18386</v>
      </c>
      <c r="G1299" s="1">
        <v>18386</v>
      </c>
      <c r="H1299" s="1">
        <v>1000</v>
      </c>
      <c r="I1299" s="53">
        <v>18386</v>
      </c>
      <c r="J1299" s="1">
        <v>100</v>
      </c>
      <c r="L1299" s="53">
        <v>18386</v>
      </c>
      <c r="R1299" s="53">
        <v>0</v>
      </c>
      <c r="V1299" s="53">
        <v>0</v>
      </c>
      <c r="W1299" s="53">
        <v>0</v>
      </c>
      <c r="X1299" s="53">
        <v>20</v>
      </c>
      <c r="Y1299" s="53">
        <v>60</v>
      </c>
      <c r="Z1299" s="53">
        <v>10</v>
      </c>
      <c r="AA1299" s="53">
        <v>10</v>
      </c>
      <c r="AD1299" s="54">
        <v>0</v>
      </c>
      <c r="AH1299" s="54">
        <v>0</v>
      </c>
      <c r="AI1299" s="54">
        <v>0</v>
      </c>
      <c r="AJ1299" s="54">
        <v>0</v>
      </c>
      <c r="AK1299" s="1">
        <v>0</v>
      </c>
      <c r="AL1299" s="1">
        <v>0</v>
      </c>
      <c r="AP1299" s="1">
        <v>0</v>
      </c>
      <c r="AU1299" s="1">
        <v>0</v>
      </c>
      <c r="AV1299" s="1">
        <v>0</v>
      </c>
      <c r="AW1299" s="142" t="str">
        <f t="shared" si="42"/>
        <v/>
      </c>
      <c r="AX1299" s="142" t="str">
        <f t="shared" si="43"/>
        <v/>
      </c>
    </row>
    <row r="1300" spans="3:50">
      <c r="C1300" s="1" t="s">
        <v>1290</v>
      </c>
      <c r="D1300" s="1" t="s">
        <v>1293</v>
      </c>
      <c r="E1300" s="1">
        <v>504</v>
      </c>
      <c r="F1300" s="1">
        <v>19516</v>
      </c>
      <c r="G1300" s="1">
        <v>19516</v>
      </c>
      <c r="H1300" s="1">
        <v>1000</v>
      </c>
      <c r="I1300" s="53">
        <v>19516</v>
      </c>
      <c r="J1300" s="1">
        <v>100</v>
      </c>
      <c r="L1300" s="53">
        <v>19516</v>
      </c>
      <c r="R1300" s="53">
        <v>0</v>
      </c>
      <c r="V1300" s="53">
        <v>0</v>
      </c>
      <c r="W1300" s="53">
        <v>0</v>
      </c>
      <c r="X1300" s="53">
        <v>10</v>
      </c>
      <c r="Y1300" s="53">
        <v>60</v>
      </c>
      <c r="Z1300" s="53">
        <v>20</v>
      </c>
      <c r="AA1300" s="53">
        <v>10</v>
      </c>
      <c r="AD1300" s="54">
        <v>0</v>
      </c>
      <c r="AH1300" s="54">
        <v>0</v>
      </c>
      <c r="AI1300" s="54">
        <v>0</v>
      </c>
      <c r="AJ1300" s="54">
        <v>0</v>
      </c>
      <c r="AK1300" s="1">
        <v>0</v>
      </c>
      <c r="AL1300" s="1">
        <v>0</v>
      </c>
      <c r="AP1300" s="1">
        <v>0</v>
      </c>
      <c r="AU1300" s="1">
        <v>0</v>
      </c>
      <c r="AV1300" s="1">
        <v>0</v>
      </c>
      <c r="AW1300" s="142" t="str">
        <f t="shared" si="42"/>
        <v/>
      </c>
      <c r="AX1300" s="142" t="str">
        <f t="shared" si="43"/>
        <v/>
      </c>
    </row>
    <row r="1301" spans="3:50">
      <c r="C1301" s="1" t="s">
        <v>1290</v>
      </c>
      <c r="D1301" s="1" t="s">
        <v>1294</v>
      </c>
      <c r="E1301" s="1">
        <v>440</v>
      </c>
      <c r="F1301" s="1">
        <v>7693</v>
      </c>
      <c r="G1301" s="1">
        <v>7693</v>
      </c>
      <c r="H1301" s="1">
        <v>800</v>
      </c>
      <c r="I1301" s="53">
        <v>6154</v>
      </c>
      <c r="J1301" s="1">
        <v>100</v>
      </c>
      <c r="L1301" s="53">
        <v>6154</v>
      </c>
      <c r="R1301" s="53">
        <v>0</v>
      </c>
      <c r="V1301" s="53">
        <v>0</v>
      </c>
      <c r="W1301" s="53">
        <v>0</v>
      </c>
      <c r="X1301" s="53">
        <v>20</v>
      </c>
      <c r="Y1301" s="53">
        <v>60</v>
      </c>
      <c r="Z1301" s="53">
        <v>10</v>
      </c>
      <c r="AA1301" s="53">
        <v>10</v>
      </c>
      <c r="AD1301" s="54">
        <v>0</v>
      </c>
      <c r="AH1301" s="54">
        <v>0</v>
      </c>
      <c r="AI1301" s="54">
        <v>0</v>
      </c>
      <c r="AJ1301" s="54">
        <v>0</v>
      </c>
      <c r="AK1301" s="1">
        <v>0</v>
      </c>
      <c r="AL1301" s="1">
        <v>0</v>
      </c>
      <c r="AP1301" s="1">
        <v>0</v>
      </c>
      <c r="AU1301" s="1">
        <v>0</v>
      </c>
      <c r="AV1301" s="1">
        <v>0</v>
      </c>
      <c r="AW1301" s="142" t="str">
        <f t="shared" si="42"/>
        <v/>
      </c>
      <c r="AX1301" s="142" t="str">
        <f t="shared" si="43"/>
        <v/>
      </c>
    </row>
    <row r="1302" spans="3:50">
      <c r="C1302" s="1" t="s">
        <v>1295</v>
      </c>
      <c r="E1302" s="1">
        <v>4556</v>
      </c>
      <c r="F1302" s="1">
        <v>97498</v>
      </c>
      <c r="G1302" s="1">
        <v>82128</v>
      </c>
      <c r="H1302" s="1">
        <v>628</v>
      </c>
      <c r="I1302" s="53">
        <v>61274</v>
      </c>
      <c r="J1302" s="1">
        <v>100</v>
      </c>
      <c r="K1302" s="1">
        <v>0</v>
      </c>
      <c r="L1302" s="53">
        <v>61274</v>
      </c>
      <c r="M1302" s="53" t="s">
        <v>1032</v>
      </c>
      <c r="N1302" s="53" t="s">
        <v>1032</v>
      </c>
      <c r="O1302" s="53" t="s">
        <v>1032</v>
      </c>
      <c r="P1302" s="53" t="s">
        <v>1032</v>
      </c>
      <c r="Q1302" s="53" t="s">
        <v>1032</v>
      </c>
      <c r="R1302" s="53">
        <v>0</v>
      </c>
      <c r="S1302" s="53" t="s">
        <v>1032</v>
      </c>
      <c r="T1302" s="53" t="s">
        <v>1032</v>
      </c>
      <c r="U1302" s="53" t="s">
        <v>1032</v>
      </c>
      <c r="V1302" s="53">
        <v>0</v>
      </c>
      <c r="W1302" s="53">
        <v>21.09090909090909</v>
      </c>
      <c r="X1302" s="53">
        <v>45.833333333333336</v>
      </c>
      <c r="Y1302" s="53">
        <v>44.444444444444443</v>
      </c>
      <c r="Z1302" s="53">
        <v>6</v>
      </c>
      <c r="AA1302" s="53">
        <v>0</v>
      </c>
      <c r="AB1302" s="53" t="s">
        <v>1032</v>
      </c>
      <c r="AC1302" s="54" t="s">
        <v>1032</v>
      </c>
      <c r="AD1302" s="54">
        <v>0</v>
      </c>
      <c r="AE1302" s="54" t="s">
        <v>1032</v>
      </c>
      <c r="AF1302" s="54" t="s">
        <v>1032</v>
      </c>
      <c r="AG1302" s="54" t="s">
        <v>1032</v>
      </c>
      <c r="AH1302" s="54">
        <v>0</v>
      </c>
      <c r="AI1302" s="54">
        <v>22.5</v>
      </c>
      <c r="AJ1302" s="54">
        <v>46.81818181818182</v>
      </c>
      <c r="AK1302" s="1">
        <v>43.75</v>
      </c>
      <c r="AL1302" s="1">
        <v>5</v>
      </c>
      <c r="AM1302" s="1" t="s">
        <v>1032</v>
      </c>
      <c r="AN1302" s="1" t="s">
        <v>1032</v>
      </c>
      <c r="AO1302" s="1" t="s">
        <v>1032</v>
      </c>
      <c r="AP1302" s="1">
        <v>0</v>
      </c>
      <c r="AQ1302" s="1" t="s">
        <v>1032</v>
      </c>
      <c r="AR1302" s="1" t="s">
        <v>1032</v>
      </c>
      <c r="AS1302" s="1" t="s">
        <v>1032</v>
      </c>
      <c r="AT1302" s="1" t="s">
        <v>1032</v>
      </c>
      <c r="AU1302" s="1">
        <v>40</v>
      </c>
      <c r="AV1302" s="1">
        <v>60</v>
      </c>
      <c r="AW1302" s="142" t="str">
        <f t="shared" si="42"/>
        <v/>
      </c>
      <c r="AX1302" s="142" t="str">
        <f t="shared" si="43"/>
        <v/>
      </c>
    </row>
    <row r="1303" spans="3:50">
      <c r="C1303" s="1" t="s">
        <v>1296</v>
      </c>
      <c r="D1303" s="1" t="s">
        <v>1297</v>
      </c>
      <c r="E1303" s="1">
        <v>615</v>
      </c>
      <c r="F1303" s="1">
        <v>11260</v>
      </c>
      <c r="G1303" s="1">
        <v>9373</v>
      </c>
      <c r="H1303" s="1">
        <v>720</v>
      </c>
      <c r="I1303" s="53">
        <v>6749</v>
      </c>
      <c r="J1303" s="1">
        <v>100</v>
      </c>
      <c r="L1303" s="53">
        <v>6749</v>
      </c>
      <c r="R1303" s="53">
        <v>0</v>
      </c>
      <c r="V1303" s="53">
        <v>0</v>
      </c>
      <c r="W1303" s="53">
        <v>5</v>
      </c>
      <c r="X1303" s="53">
        <v>30</v>
      </c>
      <c r="Y1303" s="53">
        <v>60</v>
      </c>
      <c r="Z1303" s="53">
        <v>5</v>
      </c>
      <c r="AA1303" s="53">
        <v>0</v>
      </c>
      <c r="AD1303" s="54">
        <v>0</v>
      </c>
      <c r="AH1303" s="54">
        <v>0</v>
      </c>
      <c r="AI1303" s="54">
        <v>5</v>
      </c>
      <c r="AJ1303" s="54">
        <v>30</v>
      </c>
      <c r="AK1303" s="1">
        <v>60</v>
      </c>
      <c r="AL1303" s="1">
        <v>5</v>
      </c>
      <c r="AP1303" s="1">
        <v>0</v>
      </c>
      <c r="AW1303" s="142" t="str">
        <f t="shared" si="42"/>
        <v/>
      </c>
      <c r="AX1303" s="142" t="str">
        <f t="shared" si="43"/>
        <v/>
      </c>
    </row>
    <row r="1304" spans="3:50">
      <c r="C1304" s="1" t="s">
        <v>1296</v>
      </c>
      <c r="D1304" s="1" t="s">
        <v>1298</v>
      </c>
      <c r="E1304" s="1">
        <v>319</v>
      </c>
      <c r="F1304" s="1">
        <v>5648</v>
      </c>
      <c r="G1304" s="1">
        <v>3744</v>
      </c>
      <c r="H1304" s="1">
        <v>795</v>
      </c>
      <c r="I1304" s="53">
        <v>2976</v>
      </c>
      <c r="J1304" s="1">
        <v>100</v>
      </c>
      <c r="L1304" s="53">
        <v>2976</v>
      </c>
      <c r="R1304" s="53">
        <v>0</v>
      </c>
      <c r="V1304" s="53">
        <v>0</v>
      </c>
      <c r="X1304" s="53">
        <v>50</v>
      </c>
      <c r="Y1304" s="53">
        <v>50</v>
      </c>
      <c r="AA1304" s="53">
        <v>0</v>
      </c>
      <c r="AD1304" s="54">
        <v>0</v>
      </c>
      <c r="AH1304" s="54">
        <v>0</v>
      </c>
      <c r="AJ1304" s="54">
        <v>50</v>
      </c>
      <c r="AK1304" s="1">
        <v>50</v>
      </c>
      <c r="AP1304" s="1">
        <v>0</v>
      </c>
      <c r="AW1304" s="142" t="str">
        <f t="shared" si="42"/>
        <v/>
      </c>
      <c r="AX1304" s="142" t="str">
        <f t="shared" si="43"/>
        <v/>
      </c>
    </row>
    <row r="1305" spans="3:50">
      <c r="C1305" s="1" t="s">
        <v>1296</v>
      </c>
      <c r="D1305" s="1" t="s">
        <v>1299</v>
      </c>
      <c r="E1305" s="1">
        <v>162</v>
      </c>
      <c r="F1305" s="1">
        <v>4056</v>
      </c>
      <c r="G1305" s="1">
        <v>4056</v>
      </c>
      <c r="H1305" s="1">
        <v>680</v>
      </c>
      <c r="I1305" s="53">
        <v>2758</v>
      </c>
      <c r="J1305" s="1">
        <v>100</v>
      </c>
      <c r="L1305" s="53">
        <v>2758</v>
      </c>
      <c r="R1305" s="53">
        <v>0</v>
      </c>
      <c r="V1305" s="53">
        <v>0</v>
      </c>
      <c r="W1305" s="53">
        <v>50</v>
      </c>
      <c r="X1305" s="53">
        <v>50</v>
      </c>
      <c r="AA1305" s="53">
        <v>0</v>
      </c>
      <c r="AD1305" s="54">
        <v>0</v>
      </c>
      <c r="AH1305" s="54">
        <v>0</v>
      </c>
      <c r="AI1305" s="54">
        <v>50</v>
      </c>
      <c r="AJ1305" s="54">
        <v>50</v>
      </c>
      <c r="AP1305" s="1">
        <v>0</v>
      </c>
      <c r="AW1305" s="142" t="str">
        <f t="shared" si="42"/>
        <v/>
      </c>
      <c r="AX1305" s="142" t="str">
        <f t="shared" si="43"/>
        <v/>
      </c>
    </row>
    <row r="1306" spans="3:50">
      <c r="C1306" s="1" t="s">
        <v>1296</v>
      </c>
      <c r="D1306" s="1" t="s">
        <v>1300</v>
      </c>
      <c r="E1306" s="1">
        <v>513</v>
      </c>
      <c r="F1306" s="1">
        <v>12898</v>
      </c>
      <c r="G1306" s="1">
        <v>12101</v>
      </c>
      <c r="H1306" s="1">
        <v>795</v>
      </c>
      <c r="I1306" s="53">
        <v>9620</v>
      </c>
      <c r="J1306" s="1">
        <v>100</v>
      </c>
      <c r="L1306" s="53">
        <v>9620</v>
      </c>
      <c r="R1306" s="53">
        <v>0</v>
      </c>
      <c r="V1306" s="53">
        <v>0</v>
      </c>
      <c r="W1306" s="53">
        <v>5</v>
      </c>
      <c r="X1306" s="53">
        <v>45</v>
      </c>
      <c r="Y1306" s="53">
        <v>50</v>
      </c>
      <c r="AA1306" s="53">
        <v>0</v>
      </c>
      <c r="AD1306" s="54">
        <v>0</v>
      </c>
      <c r="AH1306" s="54">
        <v>0</v>
      </c>
      <c r="AI1306" s="54">
        <v>5</v>
      </c>
      <c r="AJ1306" s="54">
        <v>45</v>
      </c>
      <c r="AK1306" s="1">
        <v>50</v>
      </c>
      <c r="AP1306" s="1">
        <v>0</v>
      </c>
      <c r="AW1306" s="142" t="str">
        <f t="shared" si="42"/>
        <v/>
      </c>
      <c r="AX1306" s="142" t="str">
        <f t="shared" si="43"/>
        <v/>
      </c>
    </row>
    <row r="1307" spans="3:50">
      <c r="C1307" s="1" t="s">
        <v>1296</v>
      </c>
      <c r="D1307" s="1" t="s">
        <v>1301</v>
      </c>
      <c r="E1307" s="1">
        <v>320</v>
      </c>
      <c r="F1307" s="1">
        <v>6654</v>
      </c>
      <c r="G1307" s="1">
        <v>4341</v>
      </c>
      <c r="H1307" s="1">
        <v>600</v>
      </c>
      <c r="I1307" s="53">
        <v>2605</v>
      </c>
      <c r="J1307" s="1">
        <v>100</v>
      </c>
      <c r="L1307" s="53">
        <v>2605</v>
      </c>
      <c r="R1307" s="53">
        <v>0</v>
      </c>
      <c r="V1307" s="53">
        <v>0</v>
      </c>
      <c r="W1307" s="53">
        <v>40</v>
      </c>
      <c r="X1307" s="53">
        <v>60</v>
      </c>
      <c r="AA1307" s="53">
        <v>0</v>
      </c>
      <c r="AD1307" s="54">
        <v>0</v>
      </c>
      <c r="AH1307" s="54">
        <v>0</v>
      </c>
      <c r="AI1307" s="54">
        <v>40</v>
      </c>
      <c r="AJ1307" s="54">
        <v>60</v>
      </c>
      <c r="AP1307" s="1">
        <v>0</v>
      </c>
      <c r="AU1307" s="1">
        <v>40</v>
      </c>
      <c r="AV1307" s="1">
        <v>60</v>
      </c>
      <c r="AW1307" s="142" t="str">
        <f t="shared" si="42"/>
        <v/>
      </c>
      <c r="AX1307" s="142" t="str">
        <f t="shared" si="43"/>
        <v/>
      </c>
    </row>
    <row r="1308" spans="3:50">
      <c r="C1308" s="1" t="s">
        <v>1296</v>
      </c>
      <c r="D1308" s="1" t="s">
        <v>1302</v>
      </c>
      <c r="E1308" s="1">
        <v>304</v>
      </c>
      <c r="F1308" s="1">
        <v>6547</v>
      </c>
      <c r="G1308" s="1">
        <v>6136</v>
      </c>
      <c r="H1308" s="1">
        <v>700</v>
      </c>
      <c r="I1308" s="53">
        <v>4295</v>
      </c>
      <c r="J1308" s="1">
        <v>100</v>
      </c>
      <c r="L1308" s="53">
        <v>4295</v>
      </c>
      <c r="R1308" s="53">
        <v>0</v>
      </c>
      <c r="V1308" s="53">
        <v>0</v>
      </c>
      <c r="W1308" s="53">
        <v>10</v>
      </c>
      <c r="X1308" s="53">
        <v>40</v>
      </c>
      <c r="Y1308" s="53">
        <v>50</v>
      </c>
      <c r="AA1308" s="53">
        <v>0</v>
      </c>
      <c r="AD1308" s="54">
        <v>0</v>
      </c>
      <c r="AH1308" s="54">
        <v>0</v>
      </c>
      <c r="AI1308" s="54">
        <v>10</v>
      </c>
      <c r="AJ1308" s="54">
        <v>40</v>
      </c>
      <c r="AK1308" s="1">
        <v>50</v>
      </c>
      <c r="AP1308" s="1">
        <v>0</v>
      </c>
      <c r="AW1308" s="142" t="str">
        <f t="shared" si="42"/>
        <v/>
      </c>
      <c r="AX1308" s="142" t="str">
        <f t="shared" si="43"/>
        <v/>
      </c>
    </row>
    <row r="1309" spans="3:50">
      <c r="C1309" s="1" t="s">
        <v>1296</v>
      </c>
      <c r="D1309" s="1" t="s">
        <v>1303</v>
      </c>
      <c r="E1309" s="1">
        <v>310</v>
      </c>
      <c r="F1309" s="1">
        <v>5270</v>
      </c>
      <c r="G1309" s="1">
        <v>5200</v>
      </c>
      <c r="H1309" s="1">
        <v>700</v>
      </c>
      <c r="I1309" s="53">
        <v>3640</v>
      </c>
      <c r="J1309" s="1">
        <v>100</v>
      </c>
      <c r="L1309" s="53">
        <v>3640</v>
      </c>
      <c r="R1309" s="53">
        <v>0</v>
      </c>
      <c r="V1309" s="53">
        <v>0</v>
      </c>
      <c r="W1309" s="53">
        <v>20</v>
      </c>
      <c r="X1309" s="53">
        <v>60</v>
      </c>
      <c r="Y1309" s="53">
        <v>20</v>
      </c>
      <c r="AA1309" s="53">
        <v>0</v>
      </c>
      <c r="AD1309" s="54">
        <v>0</v>
      </c>
      <c r="AH1309" s="54">
        <v>0</v>
      </c>
      <c r="AI1309" s="54">
        <v>20</v>
      </c>
      <c r="AJ1309" s="54">
        <v>60</v>
      </c>
      <c r="AK1309" s="1">
        <v>20</v>
      </c>
      <c r="AP1309" s="1">
        <v>0</v>
      </c>
      <c r="AW1309" s="142" t="str">
        <f t="shared" si="42"/>
        <v/>
      </c>
      <c r="AX1309" s="142" t="str">
        <f t="shared" si="43"/>
        <v/>
      </c>
    </row>
    <row r="1310" spans="3:50">
      <c r="C1310" s="1" t="s">
        <v>1296</v>
      </c>
      <c r="D1310" s="1" t="s">
        <v>1304</v>
      </c>
      <c r="E1310" s="1">
        <v>634</v>
      </c>
      <c r="F1310" s="1">
        <v>13300</v>
      </c>
      <c r="G1310" s="1">
        <v>11411</v>
      </c>
      <c r="H1310" s="1">
        <v>920</v>
      </c>
      <c r="I1310" s="53">
        <v>10498</v>
      </c>
      <c r="J1310" s="1">
        <v>100</v>
      </c>
      <c r="L1310" s="53">
        <v>10498</v>
      </c>
      <c r="R1310" s="53">
        <v>0</v>
      </c>
      <c r="V1310" s="53">
        <v>0</v>
      </c>
      <c r="W1310" s="53">
        <v>5</v>
      </c>
      <c r="X1310" s="53">
        <v>30</v>
      </c>
      <c r="Y1310" s="53">
        <v>60</v>
      </c>
      <c r="Z1310" s="53">
        <v>5</v>
      </c>
      <c r="AA1310" s="53">
        <v>0</v>
      </c>
      <c r="AD1310" s="54">
        <v>0</v>
      </c>
      <c r="AH1310" s="54">
        <v>0</v>
      </c>
      <c r="AI1310" s="54">
        <v>5</v>
      </c>
      <c r="AJ1310" s="54">
        <v>30</v>
      </c>
      <c r="AK1310" s="1">
        <v>60</v>
      </c>
      <c r="AL1310" s="1">
        <v>5</v>
      </c>
      <c r="AP1310" s="1">
        <v>0</v>
      </c>
      <c r="AW1310" s="142" t="str">
        <f t="shared" si="42"/>
        <v/>
      </c>
      <c r="AX1310" s="142" t="str">
        <f t="shared" si="43"/>
        <v/>
      </c>
    </row>
    <row r="1311" spans="3:50">
      <c r="C1311" s="1" t="s">
        <v>1296</v>
      </c>
      <c r="D1311" s="1" t="s">
        <v>1296</v>
      </c>
      <c r="E1311" s="1">
        <v>173</v>
      </c>
      <c r="F1311" s="1">
        <v>4860</v>
      </c>
      <c r="G1311" s="1">
        <v>4577</v>
      </c>
      <c r="H1311" s="1">
        <v>700</v>
      </c>
      <c r="I1311" s="53">
        <v>3204</v>
      </c>
      <c r="J1311" s="1">
        <v>100</v>
      </c>
      <c r="L1311" s="53">
        <v>3204</v>
      </c>
      <c r="R1311" s="53">
        <v>0</v>
      </c>
      <c r="V1311" s="53">
        <v>0</v>
      </c>
      <c r="W1311" s="53">
        <v>40</v>
      </c>
      <c r="X1311" s="53">
        <v>60</v>
      </c>
      <c r="AA1311" s="53">
        <v>0</v>
      </c>
      <c r="AD1311" s="54">
        <v>0</v>
      </c>
      <c r="AH1311" s="54">
        <v>0</v>
      </c>
      <c r="AI1311" s="54">
        <v>40</v>
      </c>
      <c r="AJ1311" s="54">
        <v>60</v>
      </c>
      <c r="AP1311" s="1">
        <v>0</v>
      </c>
      <c r="AU1311" s="1">
        <v>40</v>
      </c>
      <c r="AV1311" s="1">
        <v>60</v>
      </c>
      <c r="AW1311" s="142" t="str">
        <f t="shared" si="42"/>
        <v/>
      </c>
      <c r="AX1311" s="142" t="str">
        <f t="shared" si="43"/>
        <v/>
      </c>
    </row>
    <row r="1312" spans="3:50">
      <c r="C1312" s="1" t="s">
        <v>1296</v>
      </c>
      <c r="D1312" s="1" t="s">
        <v>1305</v>
      </c>
      <c r="E1312" s="1">
        <v>280</v>
      </c>
      <c r="F1312" s="1">
        <v>4870</v>
      </c>
      <c r="G1312" s="1">
        <v>4870</v>
      </c>
      <c r="H1312" s="1">
        <v>720</v>
      </c>
      <c r="I1312" s="53">
        <v>3506</v>
      </c>
      <c r="J1312" s="1">
        <v>100</v>
      </c>
      <c r="L1312" s="53">
        <v>3506</v>
      </c>
      <c r="R1312" s="53">
        <v>0</v>
      </c>
      <c r="V1312" s="53">
        <v>0</v>
      </c>
      <c r="W1312" s="53">
        <v>30</v>
      </c>
      <c r="X1312" s="53">
        <v>40</v>
      </c>
      <c r="Y1312" s="53">
        <v>30</v>
      </c>
      <c r="AA1312" s="53">
        <v>0</v>
      </c>
      <c r="AD1312" s="54">
        <v>0</v>
      </c>
      <c r="AH1312" s="54">
        <v>0</v>
      </c>
      <c r="AI1312" s="54">
        <v>30</v>
      </c>
      <c r="AJ1312" s="54">
        <v>40</v>
      </c>
      <c r="AK1312" s="1">
        <v>30</v>
      </c>
      <c r="AP1312" s="1">
        <v>0</v>
      </c>
      <c r="AW1312" s="142" t="str">
        <f t="shared" si="42"/>
        <v/>
      </c>
      <c r="AX1312" s="142" t="str">
        <f t="shared" si="43"/>
        <v/>
      </c>
    </row>
    <row r="1313" spans="3:50">
      <c r="C1313" s="1" t="s">
        <v>1296</v>
      </c>
      <c r="D1313" s="1" t="s">
        <v>1306</v>
      </c>
      <c r="E1313" s="1">
        <v>575</v>
      </c>
      <c r="F1313" s="1">
        <v>13700</v>
      </c>
      <c r="G1313" s="1">
        <v>9180</v>
      </c>
      <c r="H1313" s="1">
        <v>700</v>
      </c>
      <c r="I1313" s="53">
        <v>6426</v>
      </c>
      <c r="J1313" s="1">
        <v>100</v>
      </c>
      <c r="L1313" s="53">
        <v>6426</v>
      </c>
      <c r="R1313" s="53">
        <v>0</v>
      </c>
      <c r="V1313" s="53">
        <v>0</v>
      </c>
      <c r="W1313" s="53">
        <v>20</v>
      </c>
      <c r="X1313" s="53">
        <v>50</v>
      </c>
      <c r="Y1313" s="53">
        <v>30</v>
      </c>
      <c r="AA1313" s="53">
        <v>0</v>
      </c>
      <c r="AD1313" s="54">
        <v>0</v>
      </c>
      <c r="AH1313" s="54">
        <v>0</v>
      </c>
      <c r="AI1313" s="54">
        <v>20</v>
      </c>
      <c r="AJ1313" s="54">
        <v>50</v>
      </c>
      <c r="AK1313" s="1">
        <v>30</v>
      </c>
      <c r="AP1313" s="1">
        <v>0</v>
      </c>
      <c r="AW1313" s="142" t="str">
        <f t="shared" si="42"/>
        <v/>
      </c>
      <c r="AX1313" s="142" t="str">
        <f t="shared" si="43"/>
        <v/>
      </c>
    </row>
    <row r="1314" spans="3:50">
      <c r="C1314" s="1" t="s">
        <v>1296</v>
      </c>
      <c r="D1314" s="1" t="s">
        <v>1307</v>
      </c>
      <c r="E1314" s="1">
        <v>351</v>
      </c>
      <c r="F1314" s="1">
        <v>8435</v>
      </c>
      <c r="G1314" s="1">
        <v>7139</v>
      </c>
      <c r="H1314" s="1">
        <v>700</v>
      </c>
      <c r="I1314" s="53">
        <v>4997</v>
      </c>
      <c r="J1314" s="1">
        <v>100</v>
      </c>
      <c r="L1314" s="53">
        <v>4997</v>
      </c>
      <c r="R1314" s="53">
        <v>0</v>
      </c>
      <c r="V1314" s="53">
        <v>0</v>
      </c>
      <c r="W1314" s="53">
        <v>7</v>
      </c>
      <c r="X1314" s="53">
        <v>35</v>
      </c>
      <c r="Y1314" s="53">
        <v>50</v>
      </c>
      <c r="Z1314" s="53">
        <v>8</v>
      </c>
      <c r="AA1314" s="53">
        <v>0</v>
      </c>
      <c r="AD1314" s="54">
        <v>0</v>
      </c>
      <c r="AH1314" s="54">
        <v>0</v>
      </c>
      <c r="AP1314" s="1">
        <v>0</v>
      </c>
      <c r="AW1314" s="142" t="str">
        <f t="shared" si="42"/>
        <v/>
      </c>
      <c r="AX1314" s="142" t="str">
        <f t="shared" si="43"/>
        <v/>
      </c>
    </row>
    <row r="1315" spans="3:50">
      <c r="C1315" s="1" t="s">
        <v>1314</v>
      </c>
      <c r="E1315" s="1">
        <v>3767</v>
      </c>
      <c r="F1315" s="1">
        <v>81788.990000000005</v>
      </c>
      <c r="G1315" s="1">
        <v>79688.5</v>
      </c>
      <c r="H1315" s="1">
        <v>864</v>
      </c>
      <c r="I1315" s="53">
        <v>70679.199999999997</v>
      </c>
      <c r="J1315" s="1">
        <v>100</v>
      </c>
      <c r="K1315" s="1">
        <v>0</v>
      </c>
      <c r="L1315" s="53">
        <v>72409</v>
      </c>
      <c r="M1315" s="53">
        <v>10</v>
      </c>
      <c r="N1315" s="53" t="s">
        <v>1032</v>
      </c>
      <c r="O1315" s="53" t="s">
        <v>1032</v>
      </c>
      <c r="P1315" s="53" t="s">
        <v>1032</v>
      </c>
      <c r="Q1315" s="53" t="s">
        <v>1032</v>
      </c>
      <c r="R1315" s="53">
        <v>0</v>
      </c>
      <c r="S1315" s="53" t="s">
        <v>1032</v>
      </c>
      <c r="T1315" s="53" t="s">
        <v>1032</v>
      </c>
      <c r="U1315" s="53" t="s">
        <v>1032</v>
      </c>
      <c r="V1315" s="53">
        <v>0</v>
      </c>
      <c r="W1315" s="53">
        <v>54.375</v>
      </c>
      <c r="X1315" s="53">
        <v>50.909090909090907</v>
      </c>
      <c r="Y1315" s="53">
        <v>9</v>
      </c>
      <c r="Z1315" s="53">
        <v>0</v>
      </c>
      <c r="AA1315" s="53">
        <v>0</v>
      </c>
      <c r="AB1315" s="53" t="s">
        <v>1032</v>
      </c>
      <c r="AC1315" s="54" t="s">
        <v>1032</v>
      </c>
      <c r="AD1315" s="54">
        <v>0</v>
      </c>
      <c r="AE1315" s="54" t="s">
        <v>1032</v>
      </c>
      <c r="AF1315" s="54" t="s">
        <v>1032</v>
      </c>
      <c r="AG1315" s="54" t="s">
        <v>1032</v>
      </c>
      <c r="AH1315" s="54">
        <v>0</v>
      </c>
      <c r="AI1315" s="54">
        <v>54.375</v>
      </c>
      <c r="AJ1315" s="54">
        <v>53.636363636363633</v>
      </c>
      <c r="AK1315" s="1">
        <v>9</v>
      </c>
      <c r="AL1315" s="1">
        <v>0</v>
      </c>
      <c r="AM1315" s="1" t="s">
        <v>1032</v>
      </c>
      <c r="AN1315" s="1" t="s">
        <v>1032</v>
      </c>
      <c r="AO1315" s="1" t="s">
        <v>1032</v>
      </c>
      <c r="AP1315" s="1">
        <v>0</v>
      </c>
      <c r="AQ1315" s="1" t="s">
        <v>1032</v>
      </c>
      <c r="AR1315" s="1" t="s">
        <v>1032</v>
      </c>
      <c r="AS1315" s="1" t="s">
        <v>1032</v>
      </c>
      <c r="AT1315" s="1" t="s">
        <v>1032</v>
      </c>
      <c r="AU1315" s="1">
        <v>55</v>
      </c>
      <c r="AV1315" s="1">
        <v>53.636363636363633</v>
      </c>
      <c r="AW1315" s="142" t="str">
        <f t="shared" si="42"/>
        <v/>
      </c>
      <c r="AX1315" s="142" t="str">
        <f t="shared" si="43"/>
        <v/>
      </c>
    </row>
    <row r="1316" spans="3:50">
      <c r="C1316" s="1" t="s">
        <v>1315</v>
      </c>
      <c r="D1316" s="1" t="s">
        <v>1316</v>
      </c>
      <c r="E1316" s="1">
        <v>8</v>
      </c>
      <c r="F1316" s="1">
        <v>65.25</v>
      </c>
      <c r="G1316" s="1">
        <v>65.25</v>
      </c>
      <c r="H1316" s="1">
        <v>800</v>
      </c>
      <c r="I1316" s="53">
        <v>52.2</v>
      </c>
      <c r="J1316" s="1">
        <v>100</v>
      </c>
      <c r="L1316" s="53">
        <v>52.2</v>
      </c>
      <c r="R1316" s="53">
        <v>0</v>
      </c>
      <c r="V1316" s="53">
        <v>0</v>
      </c>
      <c r="X1316" s="53">
        <v>100</v>
      </c>
      <c r="Z1316" s="53">
        <v>0</v>
      </c>
      <c r="AA1316" s="53">
        <v>0</v>
      </c>
      <c r="AD1316" s="54">
        <v>0</v>
      </c>
      <c r="AH1316" s="54">
        <v>0</v>
      </c>
      <c r="AJ1316" s="54">
        <v>100</v>
      </c>
      <c r="AL1316" s="1">
        <v>0</v>
      </c>
      <c r="AP1316" s="1">
        <v>0</v>
      </c>
      <c r="AV1316" s="1">
        <v>100</v>
      </c>
      <c r="AW1316" s="142" t="str">
        <f t="shared" si="42"/>
        <v/>
      </c>
      <c r="AX1316" s="142" t="str">
        <f t="shared" si="43"/>
        <v/>
      </c>
    </row>
    <row r="1317" spans="3:50">
      <c r="C1317" s="1" t="s">
        <v>1315</v>
      </c>
      <c r="D1317" s="1" t="s">
        <v>1317</v>
      </c>
      <c r="E1317" s="1">
        <v>3</v>
      </c>
      <c r="F1317" s="1">
        <v>14.25</v>
      </c>
      <c r="G1317" s="1">
        <v>14</v>
      </c>
      <c r="H1317" s="1">
        <v>800</v>
      </c>
      <c r="I1317" s="53">
        <v>11.2</v>
      </c>
      <c r="J1317" s="1">
        <v>100</v>
      </c>
      <c r="L1317" s="53">
        <v>11</v>
      </c>
      <c r="R1317" s="53">
        <v>0</v>
      </c>
      <c r="V1317" s="53">
        <v>0</v>
      </c>
      <c r="X1317" s="53">
        <v>100</v>
      </c>
      <c r="Z1317" s="53">
        <v>0</v>
      </c>
      <c r="AA1317" s="53">
        <v>0</v>
      </c>
      <c r="AD1317" s="54">
        <v>0</v>
      </c>
      <c r="AH1317" s="54">
        <v>0</v>
      </c>
      <c r="AJ1317" s="54">
        <v>100</v>
      </c>
      <c r="AL1317" s="1">
        <v>0</v>
      </c>
      <c r="AP1317" s="1">
        <v>0</v>
      </c>
      <c r="AV1317" s="1">
        <v>100</v>
      </c>
      <c r="AW1317" s="142" t="str">
        <f t="shared" si="42"/>
        <v/>
      </c>
      <c r="AX1317" s="142" t="str">
        <f t="shared" si="43"/>
        <v/>
      </c>
    </row>
    <row r="1318" spans="3:50">
      <c r="C1318" s="1" t="s">
        <v>1315</v>
      </c>
      <c r="D1318" s="1" t="s">
        <v>1318</v>
      </c>
      <c r="E1318" s="1">
        <v>4</v>
      </c>
      <c r="F1318" s="1">
        <v>77.25</v>
      </c>
      <c r="G1318" s="1">
        <v>77.25</v>
      </c>
      <c r="H1318" s="1">
        <v>800</v>
      </c>
      <c r="I1318" s="53">
        <v>61.8</v>
      </c>
      <c r="J1318" s="1">
        <v>100</v>
      </c>
      <c r="L1318" s="53">
        <v>61.8</v>
      </c>
      <c r="R1318" s="53">
        <v>0</v>
      </c>
      <c r="V1318" s="53">
        <v>0</v>
      </c>
      <c r="X1318" s="53">
        <v>100</v>
      </c>
      <c r="Z1318" s="53">
        <v>0</v>
      </c>
      <c r="AA1318" s="53">
        <v>0</v>
      </c>
      <c r="AD1318" s="54">
        <v>0</v>
      </c>
      <c r="AH1318" s="54">
        <v>0</v>
      </c>
      <c r="AJ1318" s="54">
        <v>100</v>
      </c>
      <c r="AL1318" s="1">
        <v>0</v>
      </c>
      <c r="AP1318" s="1">
        <v>0</v>
      </c>
      <c r="AV1318" s="1">
        <v>100</v>
      </c>
      <c r="AW1318" s="142" t="str">
        <f t="shared" si="42"/>
        <v/>
      </c>
      <c r="AX1318" s="142" t="str">
        <f t="shared" si="43"/>
        <v/>
      </c>
    </row>
    <row r="1319" spans="3:50">
      <c r="C1319" s="1" t="s">
        <v>1315</v>
      </c>
      <c r="D1319" s="1" t="s">
        <v>1319</v>
      </c>
      <c r="E1319" s="1">
        <v>272</v>
      </c>
      <c r="F1319" s="1">
        <v>3437.96</v>
      </c>
      <c r="G1319" s="1">
        <v>3400</v>
      </c>
      <c r="H1319" s="1">
        <v>700</v>
      </c>
      <c r="I1319" s="53">
        <v>2380</v>
      </c>
      <c r="J1319" s="1">
        <v>100</v>
      </c>
      <c r="L1319" s="53">
        <v>2380</v>
      </c>
      <c r="R1319" s="53">
        <v>0</v>
      </c>
      <c r="V1319" s="53">
        <v>0</v>
      </c>
      <c r="W1319" s="53">
        <v>70</v>
      </c>
      <c r="X1319" s="53">
        <v>20</v>
      </c>
      <c r="Y1319" s="53">
        <v>10</v>
      </c>
      <c r="Z1319" s="53">
        <v>0</v>
      </c>
      <c r="AA1319" s="53">
        <v>0</v>
      </c>
      <c r="AD1319" s="54">
        <v>0</v>
      </c>
      <c r="AH1319" s="54">
        <v>0</v>
      </c>
      <c r="AI1319" s="54">
        <v>70</v>
      </c>
      <c r="AJ1319" s="54">
        <v>20</v>
      </c>
      <c r="AK1319" s="1">
        <v>10</v>
      </c>
      <c r="AL1319" s="1">
        <v>0</v>
      </c>
      <c r="AP1319" s="1">
        <v>0</v>
      </c>
      <c r="AU1319" s="1">
        <v>70</v>
      </c>
      <c r="AV1319" s="1">
        <v>20</v>
      </c>
      <c r="AW1319" s="142" t="str">
        <f t="shared" si="42"/>
        <v/>
      </c>
      <c r="AX1319" s="142" t="str">
        <f t="shared" si="43"/>
        <v/>
      </c>
    </row>
    <row r="1320" spans="3:50">
      <c r="C1320" s="1" t="s">
        <v>1315</v>
      </c>
      <c r="D1320" s="1" t="s">
        <v>1320</v>
      </c>
      <c r="E1320" s="1">
        <v>508</v>
      </c>
      <c r="F1320" s="1">
        <v>11460</v>
      </c>
      <c r="G1320" s="1">
        <v>11460</v>
      </c>
      <c r="H1320" s="1">
        <v>1000</v>
      </c>
      <c r="I1320" s="53">
        <v>11460</v>
      </c>
      <c r="J1320" s="1">
        <v>100</v>
      </c>
      <c r="L1320" s="53">
        <v>11460</v>
      </c>
      <c r="M1320" s="53">
        <v>10</v>
      </c>
      <c r="R1320" s="53">
        <v>0</v>
      </c>
      <c r="V1320" s="53">
        <v>0</v>
      </c>
      <c r="W1320" s="53">
        <v>50</v>
      </c>
      <c r="X1320" s="53">
        <v>10</v>
      </c>
      <c r="Y1320" s="53">
        <v>10</v>
      </c>
      <c r="Z1320" s="53">
        <v>0</v>
      </c>
      <c r="AA1320" s="53">
        <v>0</v>
      </c>
      <c r="AD1320" s="54">
        <v>0</v>
      </c>
      <c r="AH1320" s="54">
        <v>0</v>
      </c>
      <c r="AI1320" s="54">
        <v>50</v>
      </c>
      <c r="AJ1320" s="54">
        <v>10</v>
      </c>
      <c r="AK1320" s="1">
        <v>10</v>
      </c>
      <c r="AL1320" s="1">
        <v>0</v>
      </c>
      <c r="AP1320" s="1">
        <v>0</v>
      </c>
      <c r="AU1320" s="1">
        <v>50</v>
      </c>
      <c r="AV1320" s="1">
        <v>10</v>
      </c>
      <c r="AW1320" s="142" t="str">
        <f t="shared" si="42"/>
        <v/>
      </c>
      <c r="AX1320" s="142" t="str">
        <f t="shared" si="43"/>
        <v/>
      </c>
    </row>
    <row r="1321" spans="3:50">
      <c r="C1321" s="1" t="s">
        <v>1315</v>
      </c>
      <c r="D1321" s="1" t="s">
        <v>1321</v>
      </c>
      <c r="E1321" s="1">
        <v>411</v>
      </c>
      <c r="F1321" s="1">
        <v>7086</v>
      </c>
      <c r="G1321" s="1">
        <v>7086</v>
      </c>
      <c r="H1321" s="1">
        <v>1000</v>
      </c>
      <c r="I1321" s="53">
        <v>7086</v>
      </c>
      <c r="J1321" s="1">
        <v>100</v>
      </c>
      <c r="L1321" s="53">
        <v>7086</v>
      </c>
      <c r="M1321" s="53">
        <v>10</v>
      </c>
      <c r="R1321" s="53">
        <v>0</v>
      </c>
      <c r="V1321" s="53">
        <v>0</v>
      </c>
      <c r="W1321" s="53">
        <v>50</v>
      </c>
      <c r="X1321" s="53">
        <v>10</v>
      </c>
      <c r="Y1321" s="53">
        <v>10</v>
      </c>
      <c r="Z1321" s="53">
        <v>0</v>
      </c>
      <c r="AA1321" s="53">
        <v>0</v>
      </c>
      <c r="AD1321" s="54">
        <v>0</v>
      </c>
      <c r="AH1321" s="54">
        <v>0</v>
      </c>
      <c r="AI1321" s="54">
        <v>50</v>
      </c>
      <c r="AJ1321" s="54">
        <v>40</v>
      </c>
      <c r="AK1321" s="1">
        <v>10</v>
      </c>
      <c r="AL1321" s="1">
        <v>0</v>
      </c>
      <c r="AP1321" s="1">
        <v>0</v>
      </c>
      <c r="AU1321" s="1">
        <v>50</v>
      </c>
      <c r="AV1321" s="1">
        <v>40</v>
      </c>
      <c r="AW1321" s="142" t="str">
        <f t="shared" si="42"/>
        <v/>
      </c>
      <c r="AX1321" s="142" t="str">
        <f t="shared" si="43"/>
        <v/>
      </c>
    </row>
    <row r="1322" spans="3:50">
      <c r="C1322" s="1" t="s">
        <v>1315</v>
      </c>
      <c r="D1322" s="1" t="s">
        <v>1322</v>
      </c>
      <c r="E1322" s="1">
        <v>919</v>
      </c>
      <c r="F1322" s="1">
        <v>25386</v>
      </c>
      <c r="G1322" s="1">
        <v>25386</v>
      </c>
      <c r="H1322" s="1">
        <v>800</v>
      </c>
      <c r="I1322" s="53">
        <v>20308</v>
      </c>
      <c r="J1322" s="1">
        <v>100</v>
      </c>
      <c r="L1322" s="53">
        <v>20308</v>
      </c>
      <c r="R1322" s="53">
        <v>0</v>
      </c>
      <c r="V1322" s="53">
        <v>0</v>
      </c>
      <c r="W1322" s="53">
        <v>25</v>
      </c>
      <c r="X1322" s="53">
        <v>70</v>
      </c>
      <c r="Y1322" s="53">
        <v>5</v>
      </c>
      <c r="Z1322" s="53">
        <v>0</v>
      </c>
      <c r="AA1322" s="53">
        <v>0</v>
      </c>
      <c r="AD1322" s="54">
        <v>0</v>
      </c>
      <c r="AH1322" s="54">
        <v>0</v>
      </c>
      <c r="AI1322" s="54">
        <v>25</v>
      </c>
      <c r="AJ1322" s="54">
        <v>70</v>
      </c>
      <c r="AK1322" s="1">
        <v>5</v>
      </c>
      <c r="AL1322" s="1">
        <v>0</v>
      </c>
      <c r="AP1322" s="1">
        <v>0</v>
      </c>
      <c r="AU1322" s="1">
        <v>30</v>
      </c>
      <c r="AV1322" s="1">
        <v>70</v>
      </c>
      <c r="AW1322" s="142" t="str">
        <f t="shared" si="42"/>
        <v/>
      </c>
      <c r="AX1322" s="142" t="str">
        <f t="shared" si="43"/>
        <v/>
      </c>
    </row>
    <row r="1323" spans="3:50">
      <c r="C1323" s="1" t="s">
        <v>1315</v>
      </c>
      <c r="D1323" s="1" t="s">
        <v>1323</v>
      </c>
      <c r="E1323" s="1">
        <v>360</v>
      </c>
      <c r="F1323" s="1">
        <v>8600</v>
      </c>
      <c r="G1323" s="1">
        <v>8600</v>
      </c>
      <c r="H1323" s="1">
        <v>950</v>
      </c>
      <c r="I1323" s="53">
        <v>8170</v>
      </c>
      <c r="J1323" s="1">
        <v>100</v>
      </c>
      <c r="L1323" s="53">
        <v>8170</v>
      </c>
      <c r="R1323" s="53">
        <v>0</v>
      </c>
      <c r="V1323" s="53">
        <v>0</v>
      </c>
      <c r="W1323" s="53">
        <v>60</v>
      </c>
      <c r="X1323" s="53">
        <v>40</v>
      </c>
      <c r="Z1323" s="53">
        <v>0</v>
      </c>
      <c r="AA1323" s="53">
        <v>0</v>
      </c>
      <c r="AD1323" s="54">
        <v>0</v>
      </c>
      <c r="AH1323" s="54">
        <v>0</v>
      </c>
      <c r="AI1323" s="54">
        <v>60</v>
      </c>
      <c r="AJ1323" s="54">
        <v>40</v>
      </c>
      <c r="AL1323" s="1">
        <v>0</v>
      </c>
      <c r="AP1323" s="1">
        <v>0</v>
      </c>
      <c r="AU1323" s="1">
        <v>60</v>
      </c>
      <c r="AV1323" s="1">
        <v>40</v>
      </c>
      <c r="AW1323" s="142" t="str">
        <f t="shared" si="42"/>
        <v/>
      </c>
      <c r="AX1323" s="142" t="str">
        <f t="shared" si="43"/>
        <v/>
      </c>
    </row>
    <row r="1324" spans="3:50">
      <c r="C1324" s="1" t="s">
        <v>1315</v>
      </c>
      <c r="D1324" s="1" t="s">
        <v>1315</v>
      </c>
      <c r="E1324" s="1">
        <v>276</v>
      </c>
      <c r="F1324" s="1">
        <v>6239.67</v>
      </c>
      <c r="G1324" s="1">
        <v>4200</v>
      </c>
      <c r="H1324" s="1">
        <v>850</v>
      </c>
      <c r="I1324" s="53">
        <v>3570</v>
      </c>
      <c r="J1324" s="1">
        <v>100</v>
      </c>
      <c r="L1324" s="53">
        <v>5300</v>
      </c>
      <c r="R1324" s="53">
        <v>0</v>
      </c>
      <c r="V1324" s="53">
        <v>0</v>
      </c>
      <c r="W1324" s="53">
        <v>50</v>
      </c>
      <c r="X1324" s="53">
        <v>50</v>
      </c>
      <c r="Z1324" s="53">
        <v>0</v>
      </c>
      <c r="AA1324" s="53">
        <v>0</v>
      </c>
      <c r="AD1324" s="54">
        <v>0</v>
      </c>
      <c r="AH1324" s="54">
        <v>0</v>
      </c>
      <c r="AI1324" s="54">
        <v>50</v>
      </c>
      <c r="AJ1324" s="54">
        <v>50</v>
      </c>
      <c r="AL1324" s="1">
        <v>0</v>
      </c>
      <c r="AP1324" s="1">
        <v>0</v>
      </c>
      <c r="AU1324" s="1">
        <v>50</v>
      </c>
      <c r="AV1324" s="1">
        <v>50</v>
      </c>
      <c r="AW1324" s="142" t="str">
        <f t="shared" si="42"/>
        <v/>
      </c>
      <c r="AX1324" s="142" t="str">
        <f t="shared" si="43"/>
        <v/>
      </c>
    </row>
    <row r="1325" spans="3:50">
      <c r="C1325" s="1" t="s">
        <v>1315</v>
      </c>
      <c r="D1325" s="1" t="s">
        <v>1324</v>
      </c>
      <c r="E1325" s="1">
        <v>800</v>
      </c>
      <c r="F1325" s="1">
        <v>16000</v>
      </c>
      <c r="G1325" s="1">
        <v>16000</v>
      </c>
      <c r="H1325" s="1">
        <v>950</v>
      </c>
      <c r="I1325" s="53">
        <v>15200</v>
      </c>
      <c r="J1325" s="1">
        <v>100</v>
      </c>
      <c r="L1325" s="53">
        <v>15200</v>
      </c>
      <c r="R1325" s="53">
        <v>0</v>
      </c>
      <c r="V1325" s="53">
        <v>0</v>
      </c>
      <c r="W1325" s="53">
        <v>60</v>
      </c>
      <c r="X1325" s="53">
        <v>40</v>
      </c>
      <c r="Z1325" s="53">
        <v>0</v>
      </c>
      <c r="AA1325" s="53">
        <v>0</v>
      </c>
      <c r="AD1325" s="54">
        <v>0</v>
      </c>
      <c r="AH1325" s="54">
        <v>0</v>
      </c>
      <c r="AI1325" s="54">
        <v>60</v>
      </c>
      <c r="AJ1325" s="54">
        <v>40</v>
      </c>
      <c r="AL1325" s="1">
        <v>0</v>
      </c>
      <c r="AP1325" s="1">
        <v>0</v>
      </c>
      <c r="AU1325" s="1">
        <v>60</v>
      </c>
      <c r="AV1325" s="1">
        <v>40</v>
      </c>
      <c r="AW1325" s="142" t="str">
        <f t="shared" si="42"/>
        <v/>
      </c>
      <c r="AX1325" s="142" t="str">
        <f t="shared" si="43"/>
        <v/>
      </c>
    </row>
    <row r="1326" spans="3:50">
      <c r="C1326" s="1" t="s">
        <v>1315</v>
      </c>
      <c r="D1326" s="1" t="s">
        <v>1325</v>
      </c>
      <c r="E1326" s="1">
        <v>206</v>
      </c>
      <c r="F1326" s="1">
        <v>3422.61</v>
      </c>
      <c r="G1326" s="1">
        <v>3400</v>
      </c>
      <c r="H1326" s="1">
        <v>700</v>
      </c>
      <c r="I1326" s="53">
        <v>2380</v>
      </c>
      <c r="J1326" s="1">
        <v>100</v>
      </c>
      <c r="L1326" s="53">
        <v>2380</v>
      </c>
      <c r="R1326" s="53">
        <v>0</v>
      </c>
      <c r="V1326" s="53">
        <v>0</v>
      </c>
      <c r="W1326" s="53">
        <v>70</v>
      </c>
      <c r="X1326" s="53">
        <v>20</v>
      </c>
      <c r="Y1326" s="53">
        <v>10</v>
      </c>
      <c r="Z1326" s="53">
        <v>0</v>
      </c>
      <c r="AA1326" s="53">
        <v>0</v>
      </c>
      <c r="AD1326" s="54">
        <v>0</v>
      </c>
      <c r="AH1326" s="54">
        <v>0</v>
      </c>
      <c r="AI1326" s="54">
        <v>70</v>
      </c>
      <c r="AJ1326" s="54">
        <v>20</v>
      </c>
      <c r="AK1326" s="1">
        <v>10</v>
      </c>
      <c r="AL1326" s="1">
        <v>0</v>
      </c>
      <c r="AP1326" s="1">
        <v>0</v>
      </c>
      <c r="AU1326" s="1">
        <v>70</v>
      </c>
      <c r="AV1326" s="1">
        <v>20</v>
      </c>
      <c r="AW1326" s="142" t="str">
        <f t="shared" si="42"/>
        <v/>
      </c>
      <c r="AX1326" s="142" t="str">
        <f t="shared" si="43"/>
        <v/>
      </c>
    </row>
    <row r="1327" spans="3:50">
      <c r="C1327" s="1" t="s">
        <v>1342</v>
      </c>
      <c r="E1327" s="1">
        <v>5</v>
      </c>
      <c r="F1327" s="1">
        <v>53</v>
      </c>
      <c r="G1327" s="1">
        <v>53</v>
      </c>
      <c r="H1327" s="1">
        <v>698</v>
      </c>
      <c r="I1327" s="53">
        <v>37</v>
      </c>
      <c r="J1327" s="1">
        <v>100</v>
      </c>
      <c r="K1327" s="1">
        <v>0</v>
      </c>
      <c r="L1327" s="53">
        <v>37</v>
      </c>
      <c r="M1327" s="53" t="s">
        <v>1032</v>
      </c>
      <c r="N1327" s="53" t="s">
        <v>1032</v>
      </c>
      <c r="O1327" s="53" t="s">
        <v>1032</v>
      </c>
      <c r="P1327" s="53" t="s">
        <v>1032</v>
      </c>
      <c r="Q1327" s="53" t="s">
        <v>1032</v>
      </c>
      <c r="R1327" s="53">
        <v>0</v>
      </c>
      <c r="S1327" s="53" t="s">
        <v>1032</v>
      </c>
      <c r="T1327" s="53" t="s">
        <v>1032</v>
      </c>
      <c r="U1327" s="53" t="s">
        <v>1032</v>
      </c>
      <c r="V1327" s="53">
        <v>0</v>
      </c>
      <c r="W1327" s="53">
        <v>0</v>
      </c>
      <c r="X1327" s="53">
        <v>75</v>
      </c>
      <c r="Y1327" s="53">
        <v>0</v>
      </c>
      <c r="Z1327" s="53">
        <v>0</v>
      </c>
      <c r="AA1327" s="53">
        <v>0</v>
      </c>
      <c r="AB1327" s="53" t="s">
        <v>1032</v>
      </c>
      <c r="AC1327" s="54" t="s">
        <v>1032</v>
      </c>
      <c r="AD1327" s="54">
        <v>50</v>
      </c>
      <c r="AE1327" s="54" t="s">
        <v>1032</v>
      </c>
      <c r="AF1327" s="54" t="s">
        <v>1032</v>
      </c>
      <c r="AG1327" s="54" t="s">
        <v>1032</v>
      </c>
      <c r="AH1327" s="54">
        <v>0</v>
      </c>
      <c r="AI1327" s="54">
        <v>0</v>
      </c>
      <c r="AJ1327" s="54">
        <v>75</v>
      </c>
      <c r="AK1327" s="1">
        <v>0</v>
      </c>
      <c r="AL1327" s="1">
        <v>0</v>
      </c>
      <c r="AM1327" s="1" t="s">
        <v>1032</v>
      </c>
      <c r="AN1327" s="1" t="s">
        <v>1032</v>
      </c>
      <c r="AO1327" s="1" t="s">
        <v>1032</v>
      </c>
      <c r="AP1327" s="1">
        <v>50</v>
      </c>
      <c r="AQ1327" s="1" t="s">
        <v>1032</v>
      </c>
      <c r="AR1327" s="1" t="s">
        <v>1032</v>
      </c>
      <c r="AS1327" s="1" t="s">
        <v>1032</v>
      </c>
      <c r="AT1327" s="1" t="s">
        <v>1032</v>
      </c>
      <c r="AU1327" s="1">
        <v>0</v>
      </c>
      <c r="AV1327" s="1">
        <v>0</v>
      </c>
      <c r="AW1327" s="142" t="str">
        <f t="shared" si="42"/>
        <v/>
      </c>
      <c r="AX1327" s="142" t="str">
        <f t="shared" si="43"/>
        <v/>
      </c>
    </row>
    <row r="1328" spans="3:50">
      <c r="C1328" s="1" t="s">
        <v>1343</v>
      </c>
      <c r="D1328" s="1" t="s">
        <v>1344</v>
      </c>
      <c r="I1328" s="53">
        <v>0</v>
      </c>
      <c r="R1328" s="53">
        <v>0</v>
      </c>
      <c r="V1328" s="53">
        <v>0</v>
      </c>
      <c r="W1328" s="53">
        <v>0</v>
      </c>
      <c r="Y1328" s="53">
        <v>0</v>
      </c>
      <c r="Z1328" s="53">
        <v>0</v>
      </c>
      <c r="AA1328" s="53">
        <v>0</v>
      </c>
      <c r="AH1328" s="54">
        <v>0</v>
      </c>
      <c r="AI1328" s="54">
        <v>0</v>
      </c>
      <c r="AK1328" s="1">
        <v>0</v>
      </c>
      <c r="AL1328" s="1">
        <v>0</v>
      </c>
      <c r="AU1328" s="1">
        <v>0</v>
      </c>
      <c r="AV1328" s="1">
        <v>0</v>
      </c>
      <c r="AW1328" s="142" t="str">
        <f t="shared" si="42"/>
        <v/>
      </c>
      <c r="AX1328" s="142" t="str">
        <f t="shared" si="43"/>
        <v/>
      </c>
    </row>
    <row r="1329" spans="1:50">
      <c r="C1329" s="1" t="s">
        <v>1343</v>
      </c>
      <c r="D1329" s="1" t="s">
        <v>1207</v>
      </c>
      <c r="I1329" s="53">
        <v>0</v>
      </c>
      <c r="R1329" s="53">
        <v>0</v>
      </c>
      <c r="V1329" s="53">
        <v>0</v>
      </c>
      <c r="W1329" s="53">
        <v>0</v>
      </c>
      <c r="Y1329" s="53">
        <v>0</v>
      </c>
      <c r="Z1329" s="53">
        <v>0</v>
      </c>
      <c r="AA1329" s="53">
        <v>0</v>
      </c>
      <c r="AH1329" s="54">
        <v>0</v>
      </c>
      <c r="AI1329" s="54">
        <v>0</v>
      </c>
      <c r="AK1329" s="1">
        <v>0</v>
      </c>
      <c r="AL1329" s="1">
        <v>0</v>
      </c>
      <c r="AU1329" s="1">
        <v>0</v>
      </c>
      <c r="AV1329" s="1">
        <v>0</v>
      </c>
      <c r="AW1329" s="142" t="str">
        <f t="shared" si="42"/>
        <v/>
      </c>
      <c r="AX1329" s="142" t="str">
        <f t="shared" si="43"/>
        <v/>
      </c>
    </row>
    <row r="1330" spans="1:50">
      <c r="C1330" s="1" t="s">
        <v>1343</v>
      </c>
      <c r="D1330" s="1" t="s">
        <v>1345</v>
      </c>
      <c r="I1330" s="53">
        <v>0</v>
      </c>
      <c r="R1330" s="53">
        <v>0</v>
      </c>
      <c r="V1330" s="53">
        <v>0</v>
      </c>
      <c r="W1330" s="53">
        <v>0</v>
      </c>
      <c r="Y1330" s="53">
        <v>0</v>
      </c>
      <c r="Z1330" s="53">
        <v>0</v>
      </c>
      <c r="AA1330" s="53">
        <v>0</v>
      </c>
      <c r="AH1330" s="54">
        <v>0</v>
      </c>
      <c r="AI1330" s="54">
        <v>0</v>
      </c>
      <c r="AK1330" s="1">
        <v>0</v>
      </c>
      <c r="AL1330" s="1">
        <v>0</v>
      </c>
      <c r="AU1330" s="1">
        <v>0</v>
      </c>
      <c r="AV1330" s="1">
        <v>0</v>
      </c>
      <c r="AW1330" s="142" t="str">
        <f t="shared" si="42"/>
        <v/>
      </c>
      <c r="AX1330" s="142" t="str">
        <f t="shared" si="43"/>
        <v/>
      </c>
    </row>
    <row r="1331" spans="1:50">
      <c r="C1331" s="1" t="s">
        <v>1343</v>
      </c>
      <c r="D1331" s="1" t="s">
        <v>1346</v>
      </c>
      <c r="E1331" s="1">
        <v>4</v>
      </c>
      <c r="F1331" s="1">
        <v>50</v>
      </c>
      <c r="G1331" s="1">
        <v>50</v>
      </c>
      <c r="H1331" s="1">
        <v>700</v>
      </c>
      <c r="I1331" s="53">
        <v>35</v>
      </c>
      <c r="J1331" s="1">
        <v>100</v>
      </c>
      <c r="L1331" s="53">
        <v>35</v>
      </c>
      <c r="R1331" s="53">
        <v>0</v>
      </c>
      <c r="V1331" s="53">
        <v>0</v>
      </c>
      <c r="W1331" s="53">
        <v>0</v>
      </c>
      <c r="X1331" s="53">
        <v>50</v>
      </c>
      <c r="Y1331" s="53">
        <v>0</v>
      </c>
      <c r="Z1331" s="53">
        <v>0</v>
      </c>
      <c r="AA1331" s="53">
        <v>0</v>
      </c>
      <c r="AD1331" s="54">
        <v>50</v>
      </c>
      <c r="AH1331" s="54">
        <v>0</v>
      </c>
      <c r="AI1331" s="54">
        <v>0</v>
      </c>
      <c r="AJ1331" s="54">
        <v>50</v>
      </c>
      <c r="AK1331" s="1">
        <v>0</v>
      </c>
      <c r="AL1331" s="1">
        <v>0</v>
      </c>
      <c r="AP1331" s="1">
        <v>50</v>
      </c>
      <c r="AU1331" s="1">
        <v>0</v>
      </c>
      <c r="AV1331" s="1">
        <v>0</v>
      </c>
      <c r="AW1331" s="142" t="str">
        <f t="shared" si="42"/>
        <v/>
      </c>
      <c r="AX1331" s="142" t="str">
        <f t="shared" si="43"/>
        <v/>
      </c>
    </row>
    <row r="1332" spans="1:50">
      <c r="C1332" s="1" t="s">
        <v>1343</v>
      </c>
      <c r="D1332" s="1" t="s">
        <v>1347</v>
      </c>
      <c r="E1332" s="1">
        <v>1</v>
      </c>
      <c r="F1332" s="1">
        <v>3</v>
      </c>
      <c r="G1332" s="1">
        <v>3</v>
      </c>
      <c r="H1332" s="1">
        <v>700</v>
      </c>
      <c r="I1332" s="53">
        <v>2</v>
      </c>
      <c r="J1332" s="1">
        <v>100</v>
      </c>
      <c r="L1332" s="53">
        <v>2</v>
      </c>
      <c r="R1332" s="53">
        <v>0</v>
      </c>
      <c r="V1332" s="53">
        <v>0</v>
      </c>
      <c r="W1332" s="53">
        <v>0</v>
      </c>
      <c r="X1332" s="53">
        <v>100</v>
      </c>
      <c r="Y1332" s="53">
        <v>0</v>
      </c>
      <c r="Z1332" s="53">
        <v>0</v>
      </c>
      <c r="AA1332" s="53">
        <v>0</v>
      </c>
      <c r="AH1332" s="54">
        <v>0</v>
      </c>
      <c r="AI1332" s="54">
        <v>0</v>
      </c>
      <c r="AJ1332" s="54">
        <v>100</v>
      </c>
      <c r="AK1332" s="1">
        <v>0</v>
      </c>
      <c r="AL1332" s="1">
        <v>0</v>
      </c>
      <c r="AU1332" s="1">
        <v>0</v>
      </c>
      <c r="AV1332" s="1">
        <v>0</v>
      </c>
      <c r="AW1332" s="142" t="str">
        <f t="shared" si="42"/>
        <v/>
      </c>
      <c r="AX1332" s="142" t="str">
        <f t="shared" si="43"/>
        <v/>
      </c>
    </row>
    <row r="1333" spans="1:50">
      <c r="C1333" s="1" t="s">
        <v>1343</v>
      </c>
      <c r="D1333" s="1" t="s">
        <v>1348</v>
      </c>
      <c r="I1333" s="53">
        <v>0</v>
      </c>
      <c r="R1333" s="53">
        <v>0</v>
      </c>
      <c r="V1333" s="53">
        <v>0</v>
      </c>
      <c r="W1333" s="53">
        <v>0</v>
      </c>
      <c r="Y1333" s="53">
        <v>0</v>
      </c>
      <c r="Z1333" s="53">
        <v>0</v>
      </c>
      <c r="AA1333" s="53">
        <v>0</v>
      </c>
      <c r="AH1333" s="54">
        <v>0</v>
      </c>
      <c r="AI1333" s="54">
        <v>0</v>
      </c>
      <c r="AK1333" s="1">
        <v>0</v>
      </c>
      <c r="AL1333" s="1">
        <v>0</v>
      </c>
      <c r="AU1333" s="1">
        <v>0</v>
      </c>
      <c r="AV1333" s="1">
        <v>0</v>
      </c>
      <c r="AW1333" s="142" t="str">
        <f t="shared" si="42"/>
        <v/>
      </c>
      <c r="AX1333" s="142" t="str">
        <f t="shared" si="43"/>
        <v/>
      </c>
    </row>
    <row r="1334" spans="1:50">
      <c r="C1334" s="1" t="s">
        <v>1343</v>
      </c>
      <c r="D1334" s="1" t="s">
        <v>1349</v>
      </c>
      <c r="I1334" s="53">
        <v>0</v>
      </c>
      <c r="R1334" s="53">
        <v>0</v>
      </c>
      <c r="V1334" s="53">
        <v>0</v>
      </c>
      <c r="W1334" s="53">
        <v>0</v>
      </c>
      <c r="Y1334" s="53">
        <v>0</v>
      </c>
      <c r="Z1334" s="53">
        <v>0</v>
      </c>
      <c r="AA1334" s="53">
        <v>0</v>
      </c>
      <c r="AH1334" s="54">
        <v>0</v>
      </c>
      <c r="AI1334" s="54">
        <v>0</v>
      </c>
      <c r="AK1334" s="1">
        <v>0</v>
      </c>
      <c r="AL1334" s="1">
        <v>0</v>
      </c>
      <c r="AU1334" s="1">
        <v>0</v>
      </c>
      <c r="AV1334" s="1">
        <v>0</v>
      </c>
      <c r="AW1334" s="142" t="str">
        <f t="shared" si="42"/>
        <v/>
      </c>
      <c r="AX1334" s="142" t="str">
        <f t="shared" si="43"/>
        <v/>
      </c>
    </row>
    <row r="1335" spans="1:50">
      <c r="C1335" s="1" t="s">
        <v>1343</v>
      </c>
      <c r="D1335" s="1" t="s">
        <v>1350</v>
      </c>
      <c r="I1335" s="53">
        <v>0</v>
      </c>
      <c r="R1335" s="53">
        <v>0</v>
      </c>
      <c r="V1335" s="53">
        <v>0</v>
      </c>
      <c r="W1335" s="53">
        <v>0</v>
      </c>
      <c r="Y1335" s="53">
        <v>0</v>
      </c>
      <c r="Z1335" s="53">
        <v>0</v>
      </c>
      <c r="AA1335" s="53">
        <v>0</v>
      </c>
      <c r="AH1335" s="54">
        <v>0</v>
      </c>
      <c r="AI1335" s="54">
        <v>0</v>
      </c>
      <c r="AK1335" s="1">
        <v>0</v>
      </c>
      <c r="AL1335" s="1">
        <v>0</v>
      </c>
      <c r="AU1335" s="1">
        <v>0</v>
      </c>
      <c r="AV1335" s="1">
        <v>0</v>
      </c>
      <c r="AW1335" s="142" t="str">
        <f t="shared" si="42"/>
        <v/>
      </c>
      <c r="AX1335" s="142" t="str">
        <f t="shared" si="43"/>
        <v/>
      </c>
    </row>
    <row r="1336" spans="1:50">
      <c r="C1336" s="1" t="s">
        <v>1343</v>
      </c>
      <c r="D1336" s="1" t="s">
        <v>1343</v>
      </c>
      <c r="I1336" s="53">
        <v>0</v>
      </c>
      <c r="R1336" s="53">
        <v>0</v>
      </c>
      <c r="V1336" s="53">
        <v>0</v>
      </c>
      <c r="W1336" s="53">
        <v>0</v>
      </c>
      <c r="Y1336" s="53">
        <v>0</v>
      </c>
      <c r="Z1336" s="53">
        <v>0</v>
      </c>
      <c r="AA1336" s="53">
        <v>0</v>
      </c>
      <c r="AH1336" s="54">
        <v>0</v>
      </c>
      <c r="AI1336" s="54">
        <v>0</v>
      </c>
      <c r="AK1336" s="1">
        <v>0</v>
      </c>
      <c r="AL1336" s="1">
        <v>0</v>
      </c>
      <c r="AU1336" s="1">
        <v>0</v>
      </c>
      <c r="AV1336" s="1">
        <v>0</v>
      </c>
      <c r="AW1336" s="142" t="str">
        <f t="shared" si="42"/>
        <v/>
      </c>
      <c r="AX1336" s="142" t="str">
        <f t="shared" si="43"/>
        <v/>
      </c>
    </row>
    <row r="1337" spans="1:50">
      <c r="C1337" s="1" t="s">
        <v>1343</v>
      </c>
      <c r="D1337" s="1" t="s">
        <v>1130</v>
      </c>
      <c r="I1337" s="53">
        <v>0</v>
      </c>
      <c r="R1337" s="53">
        <v>0</v>
      </c>
      <c r="V1337" s="53">
        <v>0</v>
      </c>
      <c r="W1337" s="53">
        <v>0</v>
      </c>
      <c r="Y1337" s="53">
        <v>0</v>
      </c>
      <c r="Z1337" s="53">
        <v>0</v>
      </c>
      <c r="AA1337" s="53">
        <v>0</v>
      </c>
      <c r="AH1337" s="54">
        <v>0</v>
      </c>
      <c r="AI1337" s="54">
        <v>0</v>
      </c>
      <c r="AK1337" s="1">
        <v>0</v>
      </c>
      <c r="AL1337" s="1">
        <v>0</v>
      </c>
      <c r="AU1337" s="1">
        <v>0</v>
      </c>
      <c r="AV1337" s="1">
        <v>0</v>
      </c>
      <c r="AW1337" s="142" t="str">
        <f t="shared" ref="AW1337:AW1374" si="44">IF(SUM($E1337:$AV1337)&lt;&gt;0,IFERROR(IFERROR(INDEX(pname,MATCH($B1337,pid_fao,0),1),INDEX(pname,MATCH($B1337,pid_th,0),1)),""),"")</f>
        <v/>
      </c>
      <c r="AX1337" s="142" t="str">
        <f t="shared" ref="AX1337:AX1374" si="45">IF(SUM($E1337:$AV1337)&lt;&gt;0,IFERROR(IFERROR(INDEX(pname,MATCH($B1337,pid_fao,0),5),INDEX(pname,MATCH($B1337,pid_th,0),5)),""),"")</f>
        <v/>
      </c>
    </row>
    <row r="1338" spans="1:50">
      <c r="A1338" s="20">
        <v>11301</v>
      </c>
      <c r="B1338" s="1" t="s">
        <v>55</v>
      </c>
      <c r="C1338" s="1" t="s">
        <v>1031</v>
      </c>
      <c r="E1338" s="1">
        <v>574</v>
      </c>
      <c r="F1338" s="1">
        <v>7059.94</v>
      </c>
      <c r="G1338" s="1">
        <v>6917.94</v>
      </c>
      <c r="H1338" s="1">
        <v>1867</v>
      </c>
      <c r="I1338" s="53">
        <v>13182.95</v>
      </c>
      <c r="J1338" s="1">
        <v>77.777777777777771</v>
      </c>
      <c r="K1338" s="1">
        <v>22.222222222222229</v>
      </c>
      <c r="L1338" s="53">
        <v>6265.3249999999998</v>
      </c>
      <c r="M1338" s="53">
        <v>2.75</v>
      </c>
      <c r="N1338" s="53">
        <v>1.5</v>
      </c>
      <c r="O1338" s="53">
        <v>1.75</v>
      </c>
      <c r="P1338" s="53">
        <v>1.5</v>
      </c>
      <c r="Q1338" s="53">
        <v>6.5833333333333339</v>
      </c>
      <c r="R1338" s="53">
        <v>10.666666666666668</v>
      </c>
      <c r="S1338" s="53">
        <v>10.833333333333332</v>
      </c>
      <c r="T1338" s="53">
        <v>6</v>
      </c>
      <c r="U1338" s="53">
        <v>8.5</v>
      </c>
      <c r="V1338" s="53">
        <v>5</v>
      </c>
      <c r="W1338" s="53">
        <v>17.5</v>
      </c>
      <c r="X1338" s="53">
        <v>11.25</v>
      </c>
      <c r="Y1338" s="53">
        <v>10.416666666666666</v>
      </c>
      <c r="Z1338" s="53">
        <v>5</v>
      </c>
      <c r="AA1338" s="53">
        <v>4</v>
      </c>
      <c r="AB1338" s="53">
        <v>2</v>
      </c>
      <c r="AC1338" s="54">
        <v>6.5833333333333339</v>
      </c>
      <c r="AD1338" s="54">
        <v>11.916666666666668</v>
      </c>
      <c r="AE1338" s="54">
        <v>10.833333333333332</v>
      </c>
      <c r="AF1338" s="54">
        <v>6</v>
      </c>
      <c r="AG1338" s="54">
        <v>7.166666666666667</v>
      </c>
      <c r="AH1338" s="54">
        <v>1</v>
      </c>
      <c r="AI1338" s="54">
        <v>13.25</v>
      </c>
      <c r="AJ1338" s="54">
        <v>8.5</v>
      </c>
      <c r="AK1338" s="1">
        <v>5.4166666666666661</v>
      </c>
      <c r="AL1338" s="1">
        <v>2</v>
      </c>
      <c r="AM1338" s="1">
        <v>3</v>
      </c>
      <c r="AN1338" s="1">
        <v>1</v>
      </c>
      <c r="AO1338" s="1">
        <v>6.5833333333333339</v>
      </c>
      <c r="AP1338" s="1">
        <v>7.916666666666667</v>
      </c>
      <c r="AQ1338" s="1">
        <v>6.833333333333333</v>
      </c>
      <c r="AR1338" s="1">
        <v>2</v>
      </c>
      <c r="AS1338" s="1">
        <v>3.166666666666667</v>
      </c>
      <c r="AT1338" s="1">
        <v>2</v>
      </c>
      <c r="AU1338" s="1">
        <v>2.5</v>
      </c>
      <c r="AV1338" s="1">
        <v>6.25</v>
      </c>
      <c r="AW1338" s="142" t="str">
        <f t="shared" si="44"/>
        <v/>
      </c>
      <c r="AX1338" s="142" t="str">
        <f t="shared" si="45"/>
        <v/>
      </c>
    </row>
    <row r="1339" spans="1:50">
      <c r="C1339" s="1" t="s">
        <v>1045</v>
      </c>
      <c r="E1339" s="1">
        <v>1</v>
      </c>
      <c r="F1339" s="1">
        <v>14</v>
      </c>
      <c r="G1339" s="1">
        <v>14</v>
      </c>
      <c r="H1339" s="1">
        <v>1000</v>
      </c>
      <c r="I1339" s="53">
        <v>14</v>
      </c>
      <c r="J1339" s="1">
        <v>100</v>
      </c>
      <c r="K1339" s="1">
        <v>0</v>
      </c>
      <c r="L1339" s="53">
        <v>14</v>
      </c>
      <c r="M1339" s="53">
        <v>0</v>
      </c>
      <c r="N1339" s="53">
        <v>0</v>
      </c>
      <c r="O1339" s="53">
        <v>0</v>
      </c>
      <c r="P1339" s="53">
        <v>0</v>
      </c>
      <c r="Q1339" s="53">
        <v>0</v>
      </c>
      <c r="R1339" s="53">
        <v>0</v>
      </c>
      <c r="S1339" s="53">
        <v>0</v>
      </c>
      <c r="T1339" s="53">
        <v>0</v>
      </c>
      <c r="U1339" s="53">
        <v>0</v>
      </c>
      <c r="V1339" s="53">
        <v>0</v>
      </c>
      <c r="W1339" s="53">
        <v>100</v>
      </c>
      <c r="X1339" s="53">
        <v>0</v>
      </c>
      <c r="Y1339" s="53">
        <v>0</v>
      </c>
      <c r="Z1339" s="53">
        <v>0</v>
      </c>
      <c r="AA1339" s="53">
        <v>0</v>
      </c>
      <c r="AB1339" s="53">
        <v>0</v>
      </c>
      <c r="AC1339" s="54">
        <v>0</v>
      </c>
      <c r="AD1339" s="54">
        <v>0</v>
      </c>
      <c r="AE1339" s="54">
        <v>0</v>
      </c>
      <c r="AF1339" s="54">
        <v>0</v>
      </c>
      <c r="AG1339" s="54">
        <v>0</v>
      </c>
      <c r="AH1339" s="54">
        <v>0</v>
      </c>
      <c r="AI1339" s="54">
        <v>100</v>
      </c>
      <c r="AJ1339" s="54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42" t="str">
        <f t="shared" si="44"/>
        <v/>
      </c>
      <c r="AX1339" s="142" t="str">
        <f t="shared" si="45"/>
        <v/>
      </c>
    </row>
    <row r="1340" spans="1:50">
      <c r="C1340" s="1" t="s">
        <v>1046</v>
      </c>
      <c r="D1340" s="1" t="s">
        <v>1046</v>
      </c>
      <c r="I1340" s="53">
        <v>0</v>
      </c>
      <c r="AW1340" s="142" t="str">
        <f t="shared" si="44"/>
        <v/>
      </c>
      <c r="AX1340" s="142" t="str">
        <f t="shared" si="45"/>
        <v/>
      </c>
    </row>
    <row r="1341" spans="1:50">
      <c r="C1341" s="1" t="s">
        <v>1046</v>
      </c>
      <c r="D1341" s="1" t="s">
        <v>1047</v>
      </c>
      <c r="I1341" s="53">
        <v>0</v>
      </c>
      <c r="AW1341" s="142" t="str">
        <f t="shared" si="44"/>
        <v/>
      </c>
      <c r="AX1341" s="142" t="str">
        <f t="shared" si="45"/>
        <v/>
      </c>
    </row>
    <row r="1342" spans="1:50">
      <c r="C1342" s="1" t="s">
        <v>1046</v>
      </c>
      <c r="D1342" s="1" t="s">
        <v>1048</v>
      </c>
      <c r="I1342" s="53">
        <v>0</v>
      </c>
      <c r="AW1342" s="142" t="str">
        <f t="shared" si="44"/>
        <v/>
      </c>
      <c r="AX1342" s="142" t="str">
        <f t="shared" si="45"/>
        <v/>
      </c>
    </row>
    <row r="1343" spans="1:50">
      <c r="C1343" s="1" t="s">
        <v>1046</v>
      </c>
      <c r="D1343" s="1" t="s">
        <v>1049</v>
      </c>
      <c r="I1343" s="53">
        <v>0</v>
      </c>
      <c r="AW1343" s="142" t="str">
        <f t="shared" si="44"/>
        <v/>
      </c>
      <c r="AX1343" s="142" t="str">
        <f t="shared" si="45"/>
        <v/>
      </c>
    </row>
    <row r="1344" spans="1:50">
      <c r="C1344" s="1" t="s">
        <v>1046</v>
      </c>
      <c r="D1344" s="1" t="s">
        <v>1050</v>
      </c>
      <c r="I1344" s="53">
        <v>0</v>
      </c>
      <c r="AW1344" s="142" t="str">
        <f t="shared" si="44"/>
        <v/>
      </c>
      <c r="AX1344" s="142" t="str">
        <f t="shared" si="45"/>
        <v/>
      </c>
    </row>
    <row r="1345" spans="3:50">
      <c r="C1345" s="1" t="s">
        <v>1046</v>
      </c>
      <c r="D1345" s="1" t="s">
        <v>1051</v>
      </c>
      <c r="I1345" s="53">
        <v>0</v>
      </c>
      <c r="AW1345" s="142" t="str">
        <f t="shared" si="44"/>
        <v/>
      </c>
      <c r="AX1345" s="142" t="str">
        <f t="shared" si="45"/>
        <v/>
      </c>
    </row>
    <row r="1346" spans="3:50">
      <c r="C1346" s="1" t="s">
        <v>1046</v>
      </c>
      <c r="D1346" s="1" t="s">
        <v>1052</v>
      </c>
      <c r="E1346" s="1">
        <v>1</v>
      </c>
      <c r="F1346" s="1">
        <v>14</v>
      </c>
      <c r="G1346" s="1">
        <v>14</v>
      </c>
      <c r="H1346" s="1">
        <v>1000</v>
      </c>
      <c r="I1346" s="53">
        <v>14</v>
      </c>
      <c r="J1346" s="1">
        <v>100</v>
      </c>
      <c r="L1346" s="53">
        <v>14</v>
      </c>
      <c r="M1346" s="53">
        <v>0</v>
      </c>
      <c r="N1346" s="53">
        <v>0</v>
      </c>
      <c r="O1346" s="53">
        <v>0</v>
      </c>
      <c r="P1346" s="53">
        <v>0</v>
      </c>
      <c r="Q1346" s="53">
        <v>0</v>
      </c>
      <c r="R1346" s="53">
        <v>0</v>
      </c>
      <c r="S1346" s="53">
        <v>0</v>
      </c>
      <c r="T1346" s="53">
        <v>0</v>
      </c>
      <c r="U1346" s="53">
        <v>0</v>
      </c>
      <c r="V1346" s="53">
        <v>0</v>
      </c>
      <c r="W1346" s="53">
        <v>100</v>
      </c>
      <c r="X1346" s="53">
        <v>0</v>
      </c>
      <c r="Y1346" s="53">
        <v>0</v>
      </c>
      <c r="Z1346" s="53">
        <v>0</v>
      </c>
      <c r="AA1346" s="53">
        <v>0</v>
      </c>
      <c r="AB1346" s="53">
        <v>0</v>
      </c>
      <c r="AC1346" s="54">
        <v>0</v>
      </c>
      <c r="AD1346" s="54">
        <v>0</v>
      </c>
      <c r="AE1346" s="54">
        <v>0</v>
      </c>
      <c r="AF1346" s="54">
        <v>0</v>
      </c>
      <c r="AG1346" s="54">
        <v>0</v>
      </c>
      <c r="AH1346" s="54">
        <v>0</v>
      </c>
      <c r="AI1346" s="54">
        <v>100</v>
      </c>
      <c r="AJ1346" s="54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42" t="str">
        <f t="shared" si="44"/>
        <v/>
      </c>
      <c r="AX1346" s="142" t="str">
        <f t="shared" si="45"/>
        <v/>
      </c>
    </row>
    <row r="1347" spans="3:50">
      <c r="C1347" s="1" t="s">
        <v>1065</v>
      </c>
      <c r="E1347" s="1">
        <v>129</v>
      </c>
      <c r="F1347" s="1">
        <v>2027</v>
      </c>
      <c r="G1347" s="1">
        <v>2027</v>
      </c>
      <c r="H1347" s="1">
        <v>2000</v>
      </c>
      <c r="I1347" s="53">
        <v>4055</v>
      </c>
      <c r="J1347" s="1">
        <v>100</v>
      </c>
      <c r="K1347" s="1">
        <v>0</v>
      </c>
      <c r="L1347" s="53">
        <v>4055</v>
      </c>
      <c r="M1347" s="53">
        <v>5</v>
      </c>
      <c r="N1347" s="53">
        <v>5</v>
      </c>
      <c r="O1347" s="53">
        <v>0</v>
      </c>
      <c r="P1347" s="53">
        <v>0</v>
      </c>
      <c r="Q1347" s="53">
        <v>0</v>
      </c>
      <c r="R1347" s="53">
        <v>20</v>
      </c>
      <c r="S1347" s="53">
        <v>20</v>
      </c>
      <c r="T1347" s="53">
        <v>20</v>
      </c>
      <c r="U1347" s="53">
        <v>20</v>
      </c>
      <c r="V1347" s="53">
        <v>0</v>
      </c>
      <c r="W1347" s="53">
        <v>5</v>
      </c>
      <c r="X1347" s="53">
        <v>5</v>
      </c>
      <c r="Y1347" s="53">
        <v>5</v>
      </c>
      <c r="Z1347" s="53">
        <v>5</v>
      </c>
      <c r="AA1347" s="53">
        <v>0</v>
      </c>
      <c r="AB1347" s="53">
        <v>0</v>
      </c>
      <c r="AC1347" s="54">
        <v>0</v>
      </c>
      <c r="AD1347" s="54">
        <v>20</v>
      </c>
      <c r="AE1347" s="54">
        <v>20</v>
      </c>
      <c r="AF1347" s="54">
        <v>20</v>
      </c>
      <c r="AG1347" s="54">
        <v>20</v>
      </c>
      <c r="AH1347" s="54">
        <v>0</v>
      </c>
      <c r="AI1347" s="54">
        <v>5</v>
      </c>
      <c r="AJ1347" s="54">
        <v>5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42" t="str">
        <f t="shared" si="44"/>
        <v/>
      </c>
      <c r="AX1347" s="142" t="str">
        <f t="shared" si="45"/>
        <v/>
      </c>
    </row>
    <row r="1348" spans="3:50">
      <c r="C1348" s="1" t="s">
        <v>1066</v>
      </c>
      <c r="D1348" s="1" t="s">
        <v>1066</v>
      </c>
      <c r="E1348" s="1">
        <v>2</v>
      </c>
      <c r="F1348" s="1">
        <v>108</v>
      </c>
      <c r="G1348" s="1">
        <v>108</v>
      </c>
      <c r="H1348" s="1">
        <v>2000</v>
      </c>
      <c r="I1348" s="53">
        <v>216</v>
      </c>
      <c r="J1348" s="1">
        <v>100</v>
      </c>
      <c r="L1348" s="53">
        <v>216</v>
      </c>
      <c r="M1348" s="53">
        <v>5</v>
      </c>
      <c r="N1348" s="53">
        <v>5</v>
      </c>
      <c r="O1348" s="53">
        <v>0</v>
      </c>
      <c r="P1348" s="53">
        <v>0</v>
      </c>
      <c r="Q1348" s="53">
        <v>0</v>
      </c>
      <c r="R1348" s="53">
        <v>20</v>
      </c>
      <c r="S1348" s="53">
        <v>20</v>
      </c>
      <c r="T1348" s="53">
        <v>20</v>
      </c>
      <c r="U1348" s="53">
        <v>20</v>
      </c>
      <c r="V1348" s="53">
        <v>0</v>
      </c>
      <c r="W1348" s="53">
        <v>5</v>
      </c>
      <c r="X1348" s="53">
        <v>5</v>
      </c>
      <c r="Y1348" s="53">
        <v>5</v>
      </c>
      <c r="Z1348" s="53">
        <v>5</v>
      </c>
      <c r="AA1348" s="53">
        <v>0</v>
      </c>
      <c r="AB1348" s="53">
        <v>0</v>
      </c>
      <c r="AC1348" s="54">
        <v>0</v>
      </c>
      <c r="AD1348" s="54">
        <v>20</v>
      </c>
      <c r="AE1348" s="54">
        <v>20</v>
      </c>
      <c r="AF1348" s="54">
        <v>20</v>
      </c>
      <c r="AG1348" s="54">
        <v>20</v>
      </c>
      <c r="AH1348" s="54">
        <v>0</v>
      </c>
      <c r="AI1348" s="54">
        <v>5</v>
      </c>
      <c r="AJ1348" s="54">
        <v>5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42" t="str">
        <f t="shared" si="44"/>
        <v/>
      </c>
      <c r="AX1348" s="142" t="str">
        <f t="shared" si="45"/>
        <v/>
      </c>
    </row>
    <row r="1349" spans="3:50">
      <c r="C1349" s="1" t="s">
        <v>1066</v>
      </c>
      <c r="D1349" s="1" t="s">
        <v>1067</v>
      </c>
      <c r="E1349" s="1">
        <v>14</v>
      </c>
      <c r="F1349" s="1">
        <v>195</v>
      </c>
      <c r="G1349" s="1">
        <v>195</v>
      </c>
      <c r="H1349" s="1">
        <v>2000</v>
      </c>
      <c r="I1349" s="53">
        <v>390</v>
      </c>
      <c r="J1349" s="1">
        <v>100</v>
      </c>
      <c r="L1349" s="53">
        <v>390</v>
      </c>
      <c r="M1349" s="53">
        <v>5</v>
      </c>
      <c r="N1349" s="53">
        <v>5</v>
      </c>
      <c r="O1349" s="53">
        <v>0</v>
      </c>
      <c r="P1349" s="53">
        <v>0</v>
      </c>
      <c r="Q1349" s="53">
        <v>0</v>
      </c>
      <c r="R1349" s="53">
        <v>20</v>
      </c>
      <c r="S1349" s="53">
        <v>20</v>
      </c>
      <c r="T1349" s="53">
        <v>20</v>
      </c>
      <c r="U1349" s="53">
        <v>20</v>
      </c>
      <c r="V1349" s="53">
        <v>0</v>
      </c>
      <c r="W1349" s="53">
        <v>5</v>
      </c>
      <c r="X1349" s="53">
        <v>5</v>
      </c>
      <c r="Y1349" s="53">
        <v>5</v>
      </c>
      <c r="Z1349" s="53">
        <v>5</v>
      </c>
      <c r="AA1349" s="53">
        <v>0</v>
      </c>
      <c r="AB1349" s="53">
        <v>0</v>
      </c>
      <c r="AC1349" s="54">
        <v>0</v>
      </c>
      <c r="AD1349" s="54">
        <v>20</v>
      </c>
      <c r="AE1349" s="54">
        <v>20</v>
      </c>
      <c r="AF1349" s="54">
        <v>20</v>
      </c>
      <c r="AG1349" s="54">
        <v>20</v>
      </c>
      <c r="AH1349" s="54">
        <v>0</v>
      </c>
      <c r="AI1349" s="54">
        <v>5</v>
      </c>
      <c r="AJ1349" s="54">
        <v>5</v>
      </c>
      <c r="AK1349" s="1">
        <v>0</v>
      </c>
      <c r="AL1349" s="1">
        <v>0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  <c r="AU1349" s="1">
        <v>0</v>
      </c>
      <c r="AV1349" s="1">
        <v>0</v>
      </c>
      <c r="AW1349" s="142" t="str">
        <f t="shared" si="44"/>
        <v/>
      </c>
      <c r="AX1349" s="142" t="str">
        <f t="shared" si="45"/>
        <v/>
      </c>
    </row>
    <row r="1350" spans="3:50">
      <c r="C1350" s="1" t="s">
        <v>1066</v>
      </c>
      <c r="D1350" s="1" t="s">
        <v>1068</v>
      </c>
      <c r="E1350" s="1">
        <v>25</v>
      </c>
      <c r="F1350" s="1">
        <v>262.5</v>
      </c>
      <c r="G1350" s="1">
        <v>262.5</v>
      </c>
      <c r="H1350" s="1">
        <v>2000</v>
      </c>
      <c r="I1350" s="53">
        <v>525</v>
      </c>
      <c r="J1350" s="1">
        <v>100</v>
      </c>
      <c r="L1350" s="53">
        <v>525</v>
      </c>
      <c r="M1350" s="53">
        <v>5</v>
      </c>
      <c r="N1350" s="53">
        <v>5</v>
      </c>
      <c r="O1350" s="53">
        <v>0</v>
      </c>
      <c r="P1350" s="53">
        <v>0</v>
      </c>
      <c r="Q1350" s="53">
        <v>0</v>
      </c>
      <c r="R1350" s="53">
        <v>20</v>
      </c>
      <c r="S1350" s="53">
        <v>20</v>
      </c>
      <c r="T1350" s="53">
        <v>20</v>
      </c>
      <c r="U1350" s="53">
        <v>20</v>
      </c>
      <c r="V1350" s="53">
        <v>0</v>
      </c>
      <c r="W1350" s="53">
        <v>5</v>
      </c>
      <c r="X1350" s="53">
        <v>5</v>
      </c>
      <c r="Y1350" s="53">
        <v>5</v>
      </c>
      <c r="Z1350" s="53">
        <v>5</v>
      </c>
      <c r="AA1350" s="53">
        <v>0</v>
      </c>
      <c r="AB1350" s="53">
        <v>0</v>
      </c>
      <c r="AC1350" s="54">
        <v>0</v>
      </c>
      <c r="AD1350" s="54">
        <v>20</v>
      </c>
      <c r="AE1350" s="54">
        <v>20</v>
      </c>
      <c r="AF1350" s="54">
        <v>20</v>
      </c>
      <c r="AG1350" s="54">
        <v>20</v>
      </c>
      <c r="AH1350" s="54">
        <v>0</v>
      </c>
      <c r="AI1350" s="54">
        <v>5</v>
      </c>
      <c r="AJ1350" s="54">
        <v>5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  <c r="AU1350" s="1">
        <v>0</v>
      </c>
      <c r="AV1350" s="1">
        <v>0</v>
      </c>
      <c r="AW1350" s="142" t="str">
        <f t="shared" si="44"/>
        <v/>
      </c>
      <c r="AX1350" s="142" t="str">
        <f t="shared" si="45"/>
        <v/>
      </c>
    </row>
    <row r="1351" spans="3:50">
      <c r="C1351" s="1" t="s">
        <v>1066</v>
      </c>
      <c r="D1351" s="1" t="s">
        <v>1069</v>
      </c>
      <c r="E1351" s="1">
        <v>15</v>
      </c>
      <c r="F1351" s="1">
        <v>305.5</v>
      </c>
      <c r="G1351" s="1">
        <v>305.5</v>
      </c>
      <c r="H1351" s="1">
        <v>2000</v>
      </c>
      <c r="I1351" s="53">
        <v>611</v>
      </c>
      <c r="J1351" s="1">
        <v>100</v>
      </c>
      <c r="L1351" s="53">
        <v>611</v>
      </c>
      <c r="M1351" s="53">
        <v>5</v>
      </c>
      <c r="N1351" s="53">
        <v>5</v>
      </c>
      <c r="O1351" s="53">
        <v>0</v>
      </c>
      <c r="P1351" s="53">
        <v>0</v>
      </c>
      <c r="Q1351" s="53">
        <v>0</v>
      </c>
      <c r="R1351" s="53">
        <v>20</v>
      </c>
      <c r="S1351" s="53">
        <v>20</v>
      </c>
      <c r="T1351" s="53">
        <v>20</v>
      </c>
      <c r="U1351" s="53">
        <v>20</v>
      </c>
      <c r="V1351" s="53">
        <v>0</v>
      </c>
      <c r="W1351" s="53">
        <v>5</v>
      </c>
      <c r="X1351" s="53">
        <v>5</v>
      </c>
      <c r="Y1351" s="53">
        <v>5</v>
      </c>
      <c r="Z1351" s="53">
        <v>5</v>
      </c>
      <c r="AA1351" s="53">
        <v>0</v>
      </c>
      <c r="AB1351" s="53">
        <v>0</v>
      </c>
      <c r="AC1351" s="54">
        <v>0</v>
      </c>
      <c r="AD1351" s="54">
        <v>20</v>
      </c>
      <c r="AE1351" s="54">
        <v>20</v>
      </c>
      <c r="AF1351" s="54">
        <v>20</v>
      </c>
      <c r="AG1351" s="54">
        <v>20</v>
      </c>
      <c r="AH1351" s="54">
        <v>0</v>
      </c>
      <c r="AI1351" s="54">
        <v>5</v>
      </c>
      <c r="AJ1351" s="54">
        <v>5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0</v>
      </c>
      <c r="AS1351" s="1">
        <v>0</v>
      </c>
      <c r="AT1351" s="1">
        <v>0</v>
      </c>
      <c r="AU1351" s="1">
        <v>0</v>
      </c>
      <c r="AV1351" s="1">
        <v>0</v>
      </c>
      <c r="AW1351" s="142" t="str">
        <f t="shared" si="44"/>
        <v/>
      </c>
      <c r="AX1351" s="142" t="str">
        <f t="shared" si="45"/>
        <v/>
      </c>
    </row>
    <row r="1352" spans="3:50">
      <c r="C1352" s="1" t="s">
        <v>1066</v>
      </c>
      <c r="D1352" s="1" t="s">
        <v>1070</v>
      </c>
      <c r="E1352" s="1">
        <v>4</v>
      </c>
      <c r="F1352" s="1">
        <v>44</v>
      </c>
      <c r="G1352" s="1">
        <v>44</v>
      </c>
      <c r="H1352" s="1">
        <v>2000</v>
      </c>
      <c r="I1352" s="53">
        <v>88</v>
      </c>
      <c r="J1352" s="1">
        <v>100</v>
      </c>
      <c r="L1352" s="53">
        <v>88</v>
      </c>
      <c r="M1352" s="53">
        <v>5</v>
      </c>
      <c r="N1352" s="53">
        <v>5</v>
      </c>
      <c r="O1352" s="53">
        <v>0</v>
      </c>
      <c r="P1352" s="53">
        <v>0</v>
      </c>
      <c r="Q1352" s="53">
        <v>0</v>
      </c>
      <c r="R1352" s="53">
        <v>20</v>
      </c>
      <c r="S1352" s="53">
        <v>20</v>
      </c>
      <c r="T1352" s="53">
        <v>20</v>
      </c>
      <c r="U1352" s="53">
        <v>20</v>
      </c>
      <c r="V1352" s="53">
        <v>0</v>
      </c>
      <c r="W1352" s="53">
        <v>5</v>
      </c>
      <c r="X1352" s="53">
        <v>5</v>
      </c>
      <c r="Y1352" s="53">
        <v>5</v>
      </c>
      <c r="Z1352" s="53">
        <v>5</v>
      </c>
      <c r="AA1352" s="53">
        <v>0</v>
      </c>
      <c r="AB1352" s="53">
        <v>0</v>
      </c>
      <c r="AC1352" s="54">
        <v>0</v>
      </c>
      <c r="AD1352" s="54">
        <v>20</v>
      </c>
      <c r="AE1352" s="54">
        <v>20</v>
      </c>
      <c r="AF1352" s="54">
        <v>20</v>
      </c>
      <c r="AG1352" s="54">
        <v>20</v>
      </c>
      <c r="AH1352" s="54">
        <v>0</v>
      </c>
      <c r="AI1352" s="54">
        <v>5</v>
      </c>
      <c r="AJ1352" s="54">
        <v>5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0</v>
      </c>
      <c r="AW1352" s="142" t="str">
        <f t="shared" si="44"/>
        <v/>
      </c>
      <c r="AX1352" s="142" t="str">
        <f t="shared" si="45"/>
        <v/>
      </c>
    </row>
    <row r="1353" spans="3:50">
      <c r="C1353" s="1" t="s">
        <v>1066</v>
      </c>
      <c r="D1353" s="1" t="s">
        <v>1071</v>
      </c>
      <c r="E1353" s="1">
        <v>16</v>
      </c>
      <c r="F1353" s="1">
        <v>212</v>
      </c>
      <c r="G1353" s="1">
        <v>212</v>
      </c>
      <c r="H1353" s="1">
        <v>2000</v>
      </c>
      <c r="I1353" s="53">
        <v>424</v>
      </c>
      <c r="J1353" s="1">
        <v>100</v>
      </c>
      <c r="L1353" s="53">
        <v>424</v>
      </c>
      <c r="M1353" s="53">
        <v>5</v>
      </c>
      <c r="N1353" s="53">
        <v>5</v>
      </c>
      <c r="O1353" s="53">
        <v>0</v>
      </c>
      <c r="P1353" s="53">
        <v>0</v>
      </c>
      <c r="Q1353" s="53">
        <v>0</v>
      </c>
      <c r="R1353" s="53">
        <v>20</v>
      </c>
      <c r="S1353" s="53">
        <v>20</v>
      </c>
      <c r="T1353" s="53">
        <v>20</v>
      </c>
      <c r="U1353" s="53">
        <v>20</v>
      </c>
      <c r="V1353" s="53">
        <v>0</v>
      </c>
      <c r="W1353" s="53">
        <v>5</v>
      </c>
      <c r="X1353" s="53">
        <v>5</v>
      </c>
      <c r="Y1353" s="53">
        <v>5</v>
      </c>
      <c r="Z1353" s="53">
        <v>5</v>
      </c>
      <c r="AA1353" s="53">
        <v>0</v>
      </c>
      <c r="AB1353" s="53">
        <v>0</v>
      </c>
      <c r="AC1353" s="54">
        <v>0</v>
      </c>
      <c r="AD1353" s="54">
        <v>20</v>
      </c>
      <c r="AE1353" s="54">
        <v>20</v>
      </c>
      <c r="AF1353" s="54">
        <v>20</v>
      </c>
      <c r="AG1353" s="54">
        <v>20</v>
      </c>
      <c r="AH1353" s="54">
        <v>0</v>
      </c>
      <c r="AI1353" s="54">
        <v>5</v>
      </c>
      <c r="AJ1353" s="54">
        <v>5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42" t="str">
        <f t="shared" si="44"/>
        <v/>
      </c>
      <c r="AX1353" s="142" t="str">
        <f t="shared" si="45"/>
        <v/>
      </c>
    </row>
    <row r="1354" spans="3:50">
      <c r="C1354" s="1" t="s">
        <v>1066</v>
      </c>
      <c r="D1354" s="1" t="s">
        <v>1072</v>
      </c>
      <c r="E1354" s="1">
        <v>8</v>
      </c>
      <c r="F1354" s="1">
        <v>117</v>
      </c>
      <c r="G1354" s="1">
        <v>117</v>
      </c>
      <c r="H1354" s="1">
        <v>2000</v>
      </c>
      <c r="I1354" s="53">
        <v>234</v>
      </c>
      <c r="J1354" s="1">
        <v>100</v>
      </c>
      <c r="L1354" s="53">
        <v>234</v>
      </c>
      <c r="M1354" s="53">
        <v>5</v>
      </c>
      <c r="N1354" s="53">
        <v>5</v>
      </c>
      <c r="O1354" s="53">
        <v>0</v>
      </c>
      <c r="P1354" s="53">
        <v>0</v>
      </c>
      <c r="Q1354" s="53">
        <v>0</v>
      </c>
      <c r="R1354" s="53">
        <v>20</v>
      </c>
      <c r="S1354" s="53">
        <v>20</v>
      </c>
      <c r="T1354" s="53">
        <v>20</v>
      </c>
      <c r="U1354" s="53">
        <v>20</v>
      </c>
      <c r="V1354" s="53">
        <v>0</v>
      </c>
      <c r="W1354" s="53">
        <v>5</v>
      </c>
      <c r="X1354" s="53">
        <v>5</v>
      </c>
      <c r="Y1354" s="53">
        <v>5</v>
      </c>
      <c r="Z1354" s="53">
        <v>5</v>
      </c>
      <c r="AA1354" s="53">
        <v>0</v>
      </c>
      <c r="AB1354" s="53">
        <v>0</v>
      </c>
      <c r="AC1354" s="54">
        <v>0</v>
      </c>
      <c r="AD1354" s="54">
        <v>20</v>
      </c>
      <c r="AE1354" s="54">
        <v>20</v>
      </c>
      <c r="AF1354" s="54">
        <v>20</v>
      </c>
      <c r="AG1354" s="54">
        <v>20</v>
      </c>
      <c r="AH1354" s="54">
        <v>0</v>
      </c>
      <c r="AI1354" s="54">
        <v>5</v>
      </c>
      <c r="AJ1354" s="54">
        <v>5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 t="s">
        <v>1351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42" t="str">
        <f t="shared" si="44"/>
        <v/>
      </c>
      <c r="AX1354" s="142" t="str">
        <f t="shared" si="45"/>
        <v/>
      </c>
    </row>
    <row r="1355" spans="3:50">
      <c r="C1355" s="1" t="s">
        <v>1066</v>
      </c>
      <c r="D1355" s="1" t="s">
        <v>1073</v>
      </c>
      <c r="F1355" s="1">
        <v>31</v>
      </c>
      <c r="G1355" s="1">
        <v>31</v>
      </c>
      <c r="H1355" s="1">
        <v>2000</v>
      </c>
      <c r="I1355" s="53">
        <v>62</v>
      </c>
      <c r="J1355" s="1">
        <v>100</v>
      </c>
      <c r="L1355" s="53">
        <v>62</v>
      </c>
      <c r="M1355" s="53">
        <v>5</v>
      </c>
      <c r="N1355" s="53">
        <v>5</v>
      </c>
      <c r="O1355" s="53">
        <v>0</v>
      </c>
      <c r="P1355" s="53">
        <v>0</v>
      </c>
      <c r="Q1355" s="53">
        <v>0</v>
      </c>
      <c r="R1355" s="53">
        <v>20</v>
      </c>
      <c r="S1355" s="53">
        <v>20</v>
      </c>
      <c r="T1355" s="53">
        <v>20</v>
      </c>
      <c r="U1355" s="53">
        <v>20</v>
      </c>
      <c r="V1355" s="53">
        <v>0</v>
      </c>
      <c r="W1355" s="53">
        <v>5</v>
      </c>
      <c r="X1355" s="53">
        <v>5</v>
      </c>
      <c r="Y1355" s="53">
        <v>5</v>
      </c>
      <c r="Z1355" s="53">
        <v>5</v>
      </c>
      <c r="AA1355" s="53">
        <v>0</v>
      </c>
      <c r="AB1355" s="53">
        <v>0</v>
      </c>
      <c r="AC1355" s="54">
        <v>0</v>
      </c>
      <c r="AD1355" s="54">
        <v>20</v>
      </c>
      <c r="AE1355" s="54">
        <v>20</v>
      </c>
      <c r="AF1355" s="54">
        <v>20</v>
      </c>
      <c r="AG1355" s="54">
        <v>20</v>
      </c>
      <c r="AH1355" s="54">
        <v>0</v>
      </c>
      <c r="AI1355" s="54">
        <v>5</v>
      </c>
      <c r="AJ1355" s="54">
        <v>5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42" t="str">
        <f t="shared" si="44"/>
        <v/>
      </c>
      <c r="AX1355" s="142" t="str">
        <f t="shared" si="45"/>
        <v/>
      </c>
    </row>
    <row r="1356" spans="3:50">
      <c r="C1356" s="1" t="s">
        <v>1066</v>
      </c>
      <c r="D1356" s="1" t="s">
        <v>1074</v>
      </c>
      <c r="E1356" s="1">
        <v>14</v>
      </c>
      <c r="F1356" s="1">
        <v>190</v>
      </c>
      <c r="G1356" s="1">
        <v>190</v>
      </c>
      <c r="H1356" s="1">
        <v>2000</v>
      </c>
      <c r="I1356" s="53">
        <v>380</v>
      </c>
      <c r="J1356" s="1">
        <v>100</v>
      </c>
      <c r="L1356" s="53">
        <v>380</v>
      </c>
      <c r="M1356" s="53">
        <v>5</v>
      </c>
      <c r="N1356" s="53">
        <v>5</v>
      </c>
      <c r="O1356" s="53">
        <v>0</v>
      </c>
      <c r="P1356" s="53">
        <v>0</v>
      </c>
      <c r="Q1356" s="53">
        <v>0</v>
      </c>
      <c r="R1356" s="53">
        <v>20</v>
      </c>
      <c r="S1356" s="53">
        <v>20</v>
      </c>
      <c r="T1356" s="53">
        <v>20</v>
      </c>
      <c r="U1356" s="53">
        <v>20</v>
      </c>
      <c r="V1356" s="53">
        <v>0</v>
      </c>
      <c r="W1356" s="53">
        <v>5</v>
      </c>
      <c r="X1356" s="53">
        <v>5</v>
      </c>
      <c r="Y1356" s="53">
        <v>5</v>
      </c>
      <c r="Z1356" s="53">
        <v>5</v>
      </c>
      <c r="AA1356" s="53">
        <v>0</v>
      </c>
      <c r="AB1356" s="53">
        <v>0</v>
      </c>
      <c r="AC1356" s="54">
        <v>0</v>
      </c>
      <c r="AD1356" s="54">
        <v>20</v>
      </c>
      <c r="AE1356" s="54">
        <v>20</v>
      </c>
      <c r="AF1356" s="54">
        <v>20</v>
      </c>
      <c r="AG1356" s="54">
        <v>20</v>
      </c>
      <c r="AH1356" s="54">
        <v>0</v>
      </c>
      <c r="AI1356" s="54">
        <v>5</v>
      </c>
      <c r="AJ1356" s="54">
        <v>5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42" t="str">
        <f t="shared" si="44"/>
        <v/>
      </c>
      <c r="AX1356" s="142" t="str">
        <f t="shared" si="45"/>
        <v/>
      </c>
    </row>
    <row r="1357" spans="3:50">
      <c r="C1357" s="1" t="s">
        <v>1066</v>
      </c>
      <c r="D1357" s="1" t="s">
        <v>1075</v>
      </c>
      <c r="E1357" s="1">
        <v>18</v>
      </c>
      <c r="F1357" s="1">
        <v>373</v>
      </c>
      <c r="G1357" s="1">
        <v>373</v>
      </c>
      <c r="H1357" s="1">
        <v>2000</v>
      </c>
      <c r="I1357" s="53">
        <v>746</v>
      </c>
      <c r="J1357" s="1">
        <v>100</v>
      </c>
      <c r="L1357" s="53">
        <v>746</v>
      </c>
      <c r="M1357" s="53">
        <v>5</v>
      </c>
      <c r="N1357" s="53">
        <v>5</v>
      </c>
      <c r="O1357" s="53">
        <v>0</v>
      </c>
      <c r="P1357" s="53">
        <v>0</v>
      </c>
      <c r="Q1357" s="53">
        <v>0</v>
      </c>
      <c r="R1357" s="53">
        <v>20</v>
      </c>
      <c r="S1357" s="53">
        <v>20</v>
      </c>
      <c r="T1357" s="53">
        <v>20</v>
      </c>
      <c r="U1357" s="53">
        <v>20</v>
      </c>
      <c r="V1357" s="53">
        <v>0</v>
      </c>
      <c r="W1357" s="53">
        <v>5</v>
      </c>
      <c r="X1357" s="53">
        <v>5</v>
      </c>
      <c r="Y1357" s="53">
        <v>5</v>
      </c>
      <c r="Z1357" s="53">
        <v>5</v>
      </c>
      <c r="AA1357" s="53">
        <v>0</v>
      </c>
      <c r="AB1357" s="53">
        <v>0</v>
      </c>
      <c r="AC1357" s="54">
        <v>0</v>
      </c>
      <c r="AD1357" s="54">
        <v>20</v>
      </c>
      <c r="AE1357" s="54">
        <v>20</v>
      </c>
      <c r="AF1357" s="54">
        <v>20</v>
      </c>
      <c r="AG1357" s="54">
        <v>20</v>
      </c>
      <c r="AH1357" s="54">
        <v>0</v>
      </c>
      <c r="AI1357" s="54">
        <v>5</v>
      </c>
      <c r="AJ1357" s="54">
        <v>5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42" t="str">
        <f t="shared" si="44"/>
        <v/>
      </c>
      <c r="AX1357" s="142" t="str">
        <f t="shared" si="45"/>
        <v/>
      </c>
    </row>
    <row r="1358" spans="3:50">
      <c r="C1358" s="1" t="s">
        <v>1066</v>
      </c>
      <c r="D1358" s="1" t="s">
        <v>1076</v>
      </c>
      <c r="E1358" s="1">
        <v>11</v>
      </c>
      <c r="F1358" s="1">
        <v>169.75</v>
      </c>
      <c r="G1358" s="1">
        <v>169.75</v>
      </c>
      <c r="H1358" s="1">
        <v>2000</v>
      </c>
      <c r="I1358" s="53">
        <v>340</v>
      </c>
      <c r="J1358" s="1">
        <v>100</v>
      </c>
      <c r="L1358" s="53">
        <v>340</v>
      </c>
      <c r="M1358" s="53">
        <v>5</v>
      </c>
      <c r="N1358" s="53">
        <v>5</v>
      </c>
      <c r="O1358" s="53">
        <v>0</v>
      </c>
      <c r="P1358" s="53">
        <v>0</v>
      </c>
      <c r="Q1358" s="53">
        <v>0</v>
      </c>
      <c r="R1358" s="53">
        <v>20</v>
      </c>
      <c r="S1358" s="53">
        <v>20</v>
      </c>
      <c r="T1358" s="53">
        <v>20</v>
      </c>
      <c r="U1358" s="53">
        <v>20</v>
      </c>
      <c r="V1358" s="53">
        <v>0</v>
      </c>
      <c r="W1358" s="53">
        <v>5</v>
      </c>
      <c r="X1358" s="53">
        <v>5</v>
      </c>
      <c r="Y1358" s="53">
        <v>5</v>
      </c>
      <c r="Z1358" s="53">
        <v>5</v>
      </c>
      <c r="AA1358" s="53">
        <v>0</v>
      </c>
      <c r="AB1358" s="53">
        <v>0</v>
      </c>
      <c r="AC1358" s="54">
        <v>0</v>
      </c>
      <c r="AD1358" s="54">
        <v>20</v>
      </c>
      <c r="AE1358" s="54">
        <v>20</v>
      </c>
      <c r="AF1358" s="54">
        <v>20</v>
      </c>
      <c r="AG1358" s="54">
        <v>20</v>
      </c>
      <c r="AH1358" s="54">
        <v>0</v>
      </c>
      <c r="AI1358" s="54">
        <v>5</v>
      </c>
      <c r="AJ1358" s="54">
        <v>5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42" t="str">
        <f t="shared" si="44"/>
        <v/>
      </c>
      <c r="AX1358" s="142" t="str">
        <f t="shared" si="45"/>
        <v/>
      </c>
    </row>
    <row r="1359" spans="3:50">
      <c r="C1359" s="1" t="s">
        <v>1066</v>
      </c>
      <c r="D1359" s="1" t="s">
        <v>1077</v>
      </c>
      <c r="E1359" s="1">
        <v>2</v>
      </c>
      <c r="F1359" s="1">
        <v>19.25</v>
      </c>
      <c r="G1359" s="1">
        <v>19.25</v>
      </c>
      <c r="H1359" s="1">
        <v>2000</v>
      </c>
      <c r="I1359" s="53">
        <v>39</v>
      </c>
      <c r="J1359" s="1">
        <v>100</v>
      </c>
      <c r="L1359" s="53">
        <v>39</v>
      </c>
      <c r="M1359" s="53">
        <v>5</v>
      </c>
      <c r="N1359" s="53">
        <v>5</v>
      </c>
      <c r="O1359" s="53">
        <v>0</v>
      </c>
      <c r="P1359" s="53">
        <v>0</v>
      </c>
      <c r="Q1359" s="53">
        <v>0</v>
      </c>
      <c r="R1359" s="53">
        <v>20</v>
      </c>
      <c r="S1359" s="53">
        <v>20</v>
      </c>
      <c r="T1359" s="53">
        <v>20</v>
      </c>
      <c r="U1359" s="53">
        <v>20</v>
      </c>
      <c r="V1359" s="53">
        <v>0</v>
      </c>
      <c r="W1359" s="53">
        <v>5</v>
      </c>
      <c r="X1359" s="53">
        <v>5</v>
      </c>
      <c r="Y1359" s="53">
        <v>5</v>
      </c>
      <c r="Z1359" s="53">
        <v>5</v>
      </c>
      <c r="AA1359" s="53">
        <v>0</v>
      </c>
      <c r="AB1359" s="53">
        <v>0</v>
      </c>
      <c r="AC1359" s="54">
        <v>0</v>
      </c>
      <c r="AD1359" s="54">
        <v>20</v>
      </c>
      <c r="AE1359" s="54">
        <v>20</v>
      </c>
      <c r="AF1359" s="54">
        <v>20</v>
      </c>
      <c r="AG1359" s="54">
        <v>20</v>
      </c>
      <c r="AH1359" s="54">
        <v>0</v>
      </c>
      <c r="AI1359" s="54">
        <v>5</v>
      </c>
      <c r="AJ1359" s="54">
        <v>5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42" t="str">
        <f t="shared" si="44"/>
        <v/>
      </c>
      <c r="AX1359" s="142" t="str">
        <f t="shared" si="45"/>
        <v/>
      </c>
    </row>
    <row r="1360" spans="3:50">
      <c r="C1360" s="1" t="s">
        <v>1078</v>
      </c>
      <c r="E1360" s="1">
        <v>34</v>
      </c>
      <c r="F1360" s="1">
        <v>446</v>
      </c>
      <c r="G1360" s="1">
        <v>351</v>
      </c>
      <c r="H1360" s="1">
        <v>787</v>
      </c>
      <c r="I1360" s="53">
        <v>351</v>
      </c>
      <c r="J1360" s="1">
        <v>100</v>
      </c>
      <c r="K1360" s="1">
        <v>0</v>
      </c>
      <c r="L1360" s="53">
        <v>351</v>
      </c>
      <c r="M1360" s="53">
        <v>5</v>
      </c>
      <c r="N1360" s="53">
        <v>5</v>
      </c>
      <c r="O1360" s="53">
        <v>0</v>
      </c>
      <c r="P1360" s="53">
        <v>0</v>
      </c>
      <c r="Q1360" s="53">
        <v>0</v>
      </c>
      <c r="R1360" s="53">
        <v>20</v>
      </c>
      <c r="S1360" s="53">
        <v>20</v>
      </c>
      <c r="T1360" s="53">
        <v>20</v>
      </c>
      <c r="U1360" s="53">
        <v>20</v>
      </c>
      <c r="V1360" s="53">
        <v>0</v>
      </c>
      <c r="W1360" s="53">
        <v>5</v>
      </c>
      <c r="X1360" s="53">
        <v>5</v>
      </c>
      <c r="Y1360" s="53">
        <v>5</v>
      </c>
      <c r="Z1360" s="53">
        <v>5</v>
      </c>
      <c r="AA1360" s="53">
        <v>0</v>
      </c>
      <c r="AB1360" s="53">
        <v>0</v>
      </c>
      <c r="AC1360" s="54">
        <v>0</v>
      </c>
      <c r="AD1360" s="54">
        <v>20</v>
      </c>
      <c r="AE1360" s="54">
        <v>20</v>
      </c>
      <c r="AF1360" s="54">
        <v>20</v>
      </c>
      <c r="AG1360" s="54">
        <v>20</v>
      </c>
      <c r="AH1360" s="54">
        <v>0</v>
      </c>
      <c r="AI1360" s="54">
        <v>5</v>
      </c>
      <c r="AJ1360" s="54">
        <v>5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42" t="str">
        <f t="shared" si="44"/>
        <v/>
      </c>
      <c r="AX1360" s="142" t="str">
        <f t="shared" si="45"/>
        <v/>
      </c>
    </row>
    <row r="1361" spans="3:50">
      <c r="C1361" s="1" t="s">
        <v>1079</v>
      </c>
      <c r="D1361" s="1" t="s">
        <v>1080</v>
      </c>
      <c r="E1361" s="1">
        <v>3</v>
      </c>
      <c r="F1361" s="1">
        <v>67</v>
      </c>
      <c r="G1361" s="1">
        <v>54</v>
      </c>
      <c r="H1361" s="1">
        <v>1000</v>
      </c>
      <c r="I1361" s="53">
        <v>54</v>
      </c>
      <c r="J1361" s="1">
        <v>100</v>
      </c>
      <c r="L1361" s="53">
        <v>54</v>
      </c>
      <c r="M1361" s="53">
        <v>5</v>
      </c>
      <c r="N1361" s="53">
        <v>5</v>
      </c>
      <c r="O1361" s="53">
        <v>0</v>
      </c>
      <c r="P1361" s="53">
        <v>0</v>
      </c>
      <c r="Q1361" s="53">
        <v>0</v>
      </c>
      <c r="R1361" s="53">
        <v>20</v>
      </c>
      <c r="S1361" s="53">
        <v>20</v>
      </c>
      <c r="T1361" s="53">
        <v>20</v>
      </c>
      <c r="U1361" s="53">
        <v>20</v>
      </c>
      <c r="V1361" s="53">
        <v>0</v>
      </c>
      <c r="W1361" s="53">
        <v>5</v>
      </c>
      <c r="X1361" s="53">
        <v>5</v>
      </c>
      <c r="Y1361" s="53">
        <v>5</v>
      </c>
      <c r="Z1361" s="53">
        <v>5</v>
      </c>
      <c r="AA1361" s="53">
        <v>0</v>
      </c>
      <c r="AB1361" s="53">
        <v>0</v>
      </c>
      <c r="AC1361" s="54">
        <v>0</v>
      </c>
      <c r="AD1361" s="54">
        <v>20</v>
      </c>
      <c r="AE1361" s="54">
        <v>20</v>
      </c>
      <c r="AF1361" s="54">
        <v>20</v>
      </c>
      <c r="AG1361" s="54">
        <v>20</v>
      </c>
      <c r="AH1361" s="54">
        <v>0</v>
      </c>
      <c r="AI1361" s="54">
        <v>5</v>
      </c>
      <c r="AJ1361" s="54">
        <v>5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42" t="str">
        <f t="shared" si="44"/>
        <v/>
      </c>
      <c r="AX1361" s="142" t="str">
        <f t="shared" si="45"/>
        <v/>
      </c>
    </row>
    <row r="1362" spans="3:50">
      <c r="C1362" s="1" t="s">
        <v>1079</v>
      </c>
      <c r="D1362" s="1" t="s">
        <v>1079</v>
      </c>
      <c r="E1362" s="1">
        <v>0</v>
      </c>
      <c r="F1362" s="1">
        <v>0</v>
      </c>
      <c r="G1362" s="1">
        <v>0</v>
      </c>
      <c r="I1362" s="53">
        <v>0</v>
      </c>
      <c r="L1362" s="53">
        <v>0</v>
      </c>
      <c r="O1362" s="53">
        <v>0</v>
      </c>
      <c r="P1362" s="53">
        <v>0</v>
      </c>
      <c r="Q1362" s="53">
        <v>0</v>
      </c>
      <c r="V1362" s="53">
        <v>0</v>
      </c>
      <c r="AA1362" s="53">
        <v>0</v>
      </c>
      <c r="AB1362" s="53">
        <v>0</v>
      </c>
      <c r="AC1362" s="54">
        <v>0</v>
      </c>
      <c r="AH1362" s="54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42" t="str">
        <f t="shared" si="44"/>
        <v/>
      </c>
      <c r="AX1362" s="142" t="str">
        <f t="shared" si="45"/>
        <v/>
      </c>
    </row>
    <row r="1363" spans="3:50">
      <c r="C1363" s="1" t="s">
        <v>1079</v>
      </c>
      <c r="D1363" s="1" t="s">
        <v>1081</v>
      </c>
      <c r="E1363" s="1">
        <v>0</v>
      </c>
      <c r="F1363" s="1">
        <v>0</v>
      </c>
      <c r="G1363" s="1">
        <v>0</v>
      </c>
      <c r="I1363" s="53">
        <v>0</v>
      </c>
      <c r="L1363" s="53">
        <v>0</v>
      </c>
      <c r="O1363" s="53">
        <v>0</v>
      </c>
      <c r="P1363" s="53">
        <v>0</v>
      </c>
      <c r="Q1363" s="53">
        <v>0</v>
      </c>
      <c r="V1363" s="53">
        <v>0</v>
      </c>
      <c r="AA1363" s="53">
        <v>0</v>
      </c>
      <c r="AB1363" s="53">
        <v>0</v>
      </c>
      <c r="AC1363" s="54">
        <v>0</v>
      </c>
      <c r="AH1363" s="54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42" t="str">
        <f t="shared" si="44"/>
        <v/>
      </c>
      <c r="AX1363" s="142" t="str">
        <f t="shared" si="45"/>
        <v/>
      </c>
    </row>
    <row r="1364" spans="3:50">
      <c r="C1364" s="1" t="s">
        <v>1079</v>
      </c>
      <c r="D1364" s="1" t="s">
        <v>1082</v>
      </c>
      <c r="E1364" s="1">
        <v>0</v>
      </c>
      <c r="F1364" s="1">
        <v>0</v>
      </c>
      <c r="G1364" s="1">
        <v>0</v>
      </c>
      <c r="I1364" s="53">
        <v>0</v>
      </c>
      <c r="L1364" s="53">
        <v>0</v>
      </c>
      <c r="O1364" s="53">
        <v>0</v>
      </c>
      <c r="P1364" s="53">
        <v>0</v>
      </c>
      <c r="Q1364" s="53">
        <v>0</v>
      </c>
      <c r="V1364" s="53">
        <v>0</v>
      </c>
      <c r="AA1364" s="53">
        <v>0</v>
      </c>
      <c r="AB1364" s="53">
        <v>0</v>
      </c>
      <c r="AC1364" s="54">
        <v>0</v>
      </c>
      <c r="AH1364" s="54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42" t="str">
        <f t="shared" si="44"/>
        <v/>
      </c>
      <c r="AX1364" s="142" t="str">
        <f t="shared" si="45"/>
        <v/>
      </c>
    </row>
    <row r="1365" spans="3:50">
      <c r="C1365" s="1" t="s">
        <v>1079</v>
      </c>
      <c r="D1365" s="1" t="s">
        <v>1038</v>
      </c>
      <c r="E1365" s="1">
        <v>31</v>
      </c>
      <c r="F1365" s="1">
        <v>379</v>
      </c>
      <c r="G1365" s="1">
        <v>297</v>
      </c>
      <c r="H1365" s="1">
        <v>1000</v>
      </c>
      <c r="I1365" s="53">
        <v>297</v>
      </c>
      <c r="J1365" s="1">
        <v>100</v>
      </c>
      <c r="L1365" s="53">
        <v>297</v>
      </c>
      <c r="M1365" s="53">
        <v>5</v>
      </c>
      <c r="N1365" s="53">
        <v>5</v>
      </c>
      <c r="O1365" s="53">
        <v>0</v>
      </c>
      <c r="P1365" s="53">
        <v>0</v>
      </c>
      <c r="Q1365" s="53">
        <v>0</v>
      </c>
      <c r="R1365" s="53">
        <v>20</v>
      </c>
      <c r="S1365" s="53">
        <v>20</v>
      </c>
      <c r="T1365" s="53">
        <v>20</v>
      </c>
      <c r="U1365" s="53">
        <v>20</v>
      </c>
      <c r="V1365" s="53">
        <v>0</v>
      </c>
      <c r="W1365" s="53">
        <v>5</v>
      </c>
      <c r="X1365" s="53">
        <v>5</v>
      </c>
      <c r="Y1365" s="53">
        <v>5</v>
      </c>
      <c r="Z1365" s="53">
        <v>5</v>
      </c>
      <c r="AA1365" s="53">
        <v>0</v>
      </c>
      <c r="AB1365" s="53">
        <v>0</v>
      </c>
      <c r="AC1365" s="54">
        <v>0</v>
      </c>
      <c r="AD1365" s="54">
        <v>20</v>
      </c>
      <c r="AE1365" s="54">
        <v>20</v>
      </c>
      <c r="AF1365" s="54">
        <v>20</v>
      </c>
      <c r="AG1365" s="54">
        <v>20</v>
      </c>
      <c r="AH1365" s="54">
        <v>0</v>
      </c>
      <c r="AI1365" s="54">
        <v>5</v>
      </c>
      <c r="AJ1365" s="54">
        <v>5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42" t="str">
        <f t="shared" si="44"/>
        <v/>
      </c>
      <c r="AX1365" s="142" t="str">
        <f t="shared" si="45"/>
        <v/>
      </c>
    </row>
    <row r="1366" spans="3:50">
      <c r="C1366" s="1" t="s">
        <v>1079</v>
      </c>
      <c r="D1366" s="1" t="s">
        <v>1083</v>
      </c>
      <c r="E1366" s="1">
        <v>0</v>
      </c>
      <c r="F1366" s="1">
        <v>0</v>
      </c>
      <c r="G1366" s="1">
        <v>0</v>
      </c>
      <c r="I1366" s="53">
        <v>0</v>
      </c>
      <c r="L1366" s="53">
        <v>0</v>
      </c>
      <c r="O1366" s="53">
        <v>0</v>
      </c>
      <c r="P1366" s="53">
        <v>0</v>
      </c>
      <c r="Q1366" s="53">
        <v>0</v>
      </c>
      <c r="V1366" s="53">
        <v>0</v>
      </c>
      <c r="AA1366" s="53">
        <v>0</v>
      </c>
      <c r="AB1366" s="53">
        <v>0</v>
      </c>
      <c r="AC1366" s="54">
        <v>0</v>
      </c>
      <c r="AH1366" s="54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42" t="str">
        <f t="shared" si="44"/>
        <v/>
      </c>
      <c r="AX1366" s="142" t="str">
        <f t="shared" si="45"/>
        <v/>
      </c>
    </row>
    <row r="1367" spans="3:50">
      <c r="C1367" s="1" t="s">
        <v>1079</v>
      </c>
      <c r="D1367" s="1" t="s">
        <v>1084</v>
      </c>
      <c r="E1367" s="1">
        <v>0</v>
      </c>
      <c r="F1367" s="1">
        <v>0</v>
      </c>
      <c r="G1367" s="1">
        <v>0</v>
      </c>
      <c r="I1367" s="53">
        <v>0</v>
      </c>
      <c r="L1367" s="53">
        <v>0</v>
      </c>
      <c r="O1367" s="53">
        <v>0</v>
      </c>
      <c r="P1367" s="53">
        <v>0</v>
      </c>
      <c r="Q1367" s="53">
        <v>0</v>
      </c>
      <c r="V1367" s="53">
        <v>0</v>
      </c>
      <c r="AA1367" s="53">
        <v>0</v>
      </c>
      <c r="AB1367" s="53">
        <v>0</v>
      </c>
      <c r="AC1367" s="54">
        <v>0</v>
      </c>
      <c r="AH1367" s="54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42" t="str">
        <f t="shared" si="44"/>
        <v/>
      </c>
      <c r="AX1367" s="142" t="str">
        <f t="shared" si="45"/>
        <v/>
      </c>
    </row>
    <row r="1368" spans="3:50">
      <c r="C1368" s="1" t="s">
        <v>1079</v>
      </c>
      <c r="D1368" s="1" t="s">
        <v>1085</v>
      </c>
      <c r="E1368" s="1">
        <v>0</v>
      </c>
      <c r="F1368" s="1">
        <v>0</v>
      </c>
      <c r="G1368" s="1">
        <v>0</v>
      </c>
      <c r="I1368" s="53">
        <v>0</v>
      </c>
      <c r="L1368" s="53">
        <v>0</v>
      </c>
      <c r="O1368" s="53">
        <v>0</v>
      </c>
      <c r="P1368" s="53">
        <v>0</v>
      </c>
      <c r="Q1368" s="53">
        <v>0</v>
      </c>
      <c r="V1368" s="53">
        <v>0</v>
      </c>
      <c r="AA1368" s="53">
        <v>0</v>
      </c>
      <c r="AB1368" s="53">
        <v>0</v>
      </c>
      <c r="AC1368" s="54">
        <v>0</v>
      </c>
      <c r="AH1368" s="54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42" t="str">
        <f t="shared" si="44"/>
        <v/>
      </c>
      <c r="AX1368" s="142" t="str">
        <f t="shared" si="45"/>
        <v/>
      </c>
    </row>
    <row r="1369" spans="3:50">
      <c r="C1369" s="1" t="s">
        <v>1086</v>
      </c>
      <c r="E1369" s="1">
        <v>7</v>
      </c>
      <c r="F1369" s="1">
        <v>77.75</v>
      </c>
      <c r="G1369" s="1">
        <v>72.75</v>
      </c>
      <c r="H1369" s="1">
        <v>4990</v>
      </c>
      <c r="I1369" s="53">
        <v>388</v>
      </c>
      <c r="J1369" s="1">
        <v>100</v>
      </c>
      <c r="K1369" s="1">
        <v>0</v>
      </c>
      <c r="L1369" s="53">
        <v>418.375</v>
      </c>
      <c r="M1369" s="53">
        <v>12.5</v>
      </c>
      <c r="N1369" s="53">
        <v>0</v>
      </c>
      <c r="O1369" s="53">
        <v>12.5</v>
      </c>
      <c r="P1369" s="53">
        <v>10</v>
      </c>
      <c r="Q1369" s="53">
        <v>12.5</v>
      </c>
      <c r="R1369" s="53">
        <v>10</v>
      </c>
      <c r="S1369" s="53">
        <v>15</v>
      </c>
      <c r="T1369" s="53">
        <v>10</v>
      </c>
      <c r="U1369" s="53">
        <v>15</v>
      </c>
      <c r="V1369" s="53">
        <v>10</v>
      </c>
      <c r="W1369" s="53">
        <v>15</v>
      </c>
      <c r="X1369" s="53">
        <v>22.5</v>
      </c>
      <c r="Y1369" s="53">
        <v>12.5</v>
      </c>
      <c r="Z1369" s="53">
        <v>10</v>
      </c>
      <c r="AA1369" s="53">
        <v>20</v>
      </c>
      <c r="AB1369" s="53">
        <v>10</v>
      </c>
      <c r="AC1369" s="54">
        <v>12.5</v>
      </c>
      <c r="AD1369" s="54">
        <v>22.5</v>
      </c>
      <c r="AE1369" s="54">
        <v>15</v>
      </c>
      <c r="AF1369" s="54">
        <v>10</v>
      </c>
      <c r="AG1369" s="54">
        <v>21.666666666666668</v>
      </c>
      <c r="AH1369" s="54">
        <v>0</v>
      </c>
      <c r="AI1369" s="54">
        <v>12.5</v>
      </c>
      <c r="AJ1369" s="54">
        <v>35</v>
      </c>
      <c r="AK1369" s="1">
        <v>12.5</v>
      </c>
      <c r="AL1369" s="1">
        <v>10</v>
      </c>
      <c r="AM1369" s="1">
        <v>20</v>
      </c>
      <c r="AN1369" s="1">
        <v>0</v>
      </c>
      <c r="AO1369" s="1">
        <v>12.5</v>
      </c>
      <c r="AP1369" s="1">
        <v>22.5</v>
      </c>
      <c r="AQ1369" s="1">
        <v>15</v>
      </c>
      <c r="AR1369" s="1">
        <v>10</v>
      </c>
      <c r="AS1369" s="1">
        <v>21.666666666666668</v>
      </c>
      <c r="AT1369" s="1">
        <v>10</v>
      </c>
      <c r="AU1369" s="1">
        <v>15</v>
      </c>
      <c r="AV1369" s="1">
        <v>22.5</v>
      </c>
      <c r="AW1369" s="142" t="str">
        <f t="shared" si="44"/>
        <v/>
      </c>
      <c r="AX1369" s="142" t="str">
        <f t="shared" si="45"/>
        <v/>
      </c>
    </row>
    <row r="1370" spans="3:50">
      <c r="C1370" s="1" t="s">
        <v>1087</v>
      </c>
      <c r="D1370" s="1" t="s">
        <v>1088</v>
      </c>
      <c r="E1370" s="1">
        <v>2</v>
      </c>
      <c r="F1370" s="1">
        <v>15</v>
      </c>
      <c r="G1370" s="1">
        <v>10</v>
      </c>
      <c r="H1370" s="1">
        <v>6000</v>
      </c>
      <c r="I1370" s="53">
        <v>60</v>
      </c>
      <c r="L1370" s="53">
        <v>90</v>
      </c>
      <c r="M1370" s="53">
        <v>10</v>
      </c>
      <c r="N1370" s="53">
        <v>0</v>
      </c>
      <c r="O1370" s="53">
        <v>10</v>
      </c>
      <c r="P1370" s="53">
        <v>10</v>
      </c>
      <c r="Q1370" s="53">
        <v>10</v>
      </c>
      <c r="R1370" s="53">
        <v>10</v>
      </c>
      <c r="S1370" s="53">
        <v>10</v>
      </c>
      <c r="T1370" s="53">
        <v>10</v>
      </c>
      <c r="U1370" s="53">
        <v>10</v>
      </c>
      <c r="V1370" s="53">
        <v>10</v>
      </c>
      <c r="X1370" s="53">
        <v>10</v>
      </c>
      <c r="Y1370" s="53">
        <v>10</v>
      </c>
      <c r="Z1370" s="53">
        <v>10</v>
      </c>
      <c r="AA1370" s="53">
        <v>10</v>
      </c>
      <c r="AB1370" s="53">
        <v>10</v>
      </c>
      <c r="AC1370" s="54">
        <v>10</v>
      </c>
      <c r="AD1370" s="54">
        <v>10</v>
      </c>
      <c r="AE1370" s="54">
        <v>10</v>
      </c>
      <c r="AF1370" s="54">
        <v>10</v>
      </c>
      <c r="AG1370" s="54">
        <v>10</v>
      </c>
      <c r="AH1370" s="54">
        <v>0</v>
      </c>
      <c r="AI1370" s="54">
        <v>10</v>
      </c>
      <c r="AK1370" s="1">
        <v>10</v>
      </c>
      <c r="AL1370" s="1">
        <v>10</v>
      </c>
      <c r="AM1370" s="1">
        <v>10</v>
      </c>
      <c r="AN1370" s="1">
        <v>0</v>
      </c>
      <c r="AO1370" s="1">
        <v>10</v>
      </c>
      <c r="AP1370" s="1">
        <v>10</v>
      </c>
      <c r="AQ1370" s="1">
        <v>10</v>
      </c>
      <c r="AR1370" s="1">
        <v>10</v>
      </c>
      <c r="AS1370" s="1">
        <v>10</v>
      </c>
      <c r="AT1370" s="1">
        <v>10</v>
      </c>
      <c r="AV1370" s="1">
        <v>10</v>
      </c>
      <c r="AW1370" s="142" t="str">
        <f t="shared" si="44"/>
        <v/>
      </c>
      <c r="AX1370" s="142" t="str">
        <f t="shared" si="45"/>
        <v/>
      </c>
    </row>
    <row r="1371" spans="3:50">
      <c r="C1371" s="1" t="s">
        <v>1087</v>
      </c>
      <c r="D1371" s="1" t="s">
        <v>1089</v>
      </c>
      <c r="E1371" s="1">
        <v>4</v>
      </c>
      <c r="F1371" s="1">
        <v>53</v>
      </c>
      <c r="G1371" s="1">
        <v>53</v>
      </c>
      <c r="H1371" s="1">
        <v>5000</v>
      </c>
      <c r="I1371" s="53">
        <v>265</v>
      </c>
      <c r="J1371" s="1">
        <v>100</v>
      </c>
      <c r="L1371" s="53">
        <v>265</v>
      </c>
      <c r="M1371" s="53">
        <v>15</v>
      </c>
      <c r="N1371" s="53">
        <v>0</v>
      </c>
      <c r="O1371" s="53">
        <v>15</v>
      </c>
      <c r="Q1371" s="53">
        <v>15</v>
      </c>
      <c r="S1371" s="53">
        <v>20</v>
      </c>
      <c r="U1371" s="53">
        <v>20</v>
      </c>
      <c r="W1371" s="53">
        <v>15</v>
      </c>
      <c r="Y1371" s="53">
        <v>15</v>
      </c>
      <c r="AA1371" s="53">
        <v>15</v>
      </c>
      <c r="AC1371" s="54">
        <v>15</v>
      </c>
      <c r="AE1371" s="54">
        <v>20</v>
      </c>
      <c r="AG1371" s="54">
        <v>20</v>
      </c>
      <c r="AH1371" s="54">
        <v>0</v>
      </c>
      <c r="AI1371" s="54">
        <v>15</v>
      </c>
      <c r="AK1371" s="1">
        <v>15</v>
      </c>
      <c r="AM1371" s="1">
        <v>15</v>
      </c>
      <c r="AN1371" s="1">
        <v>0</v>
      </c>
      <c r="AO1371" s="1">
        <v>15</v>
      </c>
      <c r="AQ1371" s="1">
        <v>20</v>
      </c>
      <c r="AS1371" s="1">
        <v>20</v>
      </c>
      <c r="AU1371" s="1">
        <v>15</v>
      </c>
      <c r="AW1371" s="142" t="str">
        <f t="shared" si="44"/>
        <v/>
      </c>
      <c r="AX1371" s="142" t="str">
        <f t="shared" si="45"/>
        <v/>
      </c>
    </row>
    <row r="1372" spans="3:50">
      <c r="C1372" s="1" t="s">
        <v>1087</v>
      </c>
      <c r="D1372" s="1" t="s">
        <v>1090</v>
      </c>
      <c r="I1372" s="53">
        <v>0</v>
      </c>
      <c r="L1372" s="53">
        <v>0</v>
      </c>
      <c r="N1372" s="53">
        <v>0</v>
      </c>
      <c r="AH1372" s="54">
        <v>0</v>
      </c>
      <c r="AN1372" s="1">
        <v>0</v>
      </c>
      <c r="AW1372" s="142" t="str">
        <f t="shared" si="44"/>
        <v/>
      </c>
      <c r="AX1372" s="142" t="str">
        <f t="shared" si="45"/>
        <v/>
      </c>
    </row>
    <row r="1373" spans="3:50">
      <c r="C1373" s="1" t="s">
        <v>1087</v>
      </c>
      <c r="D1373" s="1" t="s">
        <v>1091</v>
      </c>
      <c r="I1373" s="53">
        <v>0</v>
      </c>
      <c r="L1373" s="53">
        <v>0</v>
      </c>
      <c r="N1373" s="53">
        <v>0</v>
      </c>
      <c r="AH1373" s="54">
        <v>0</v>
      </c>
      <c r="AN1373" s="1">
        <v>0</v>
      </c>
      <c r="AW1373" s="142" t="str">
        <f t="shared" si="44"/>
        <v/>
      </c>
      <c r="AX1373" s="142" t="str">
        <f t="shared" si="45"/>
        <v/>
      </c>
    </row>
    <row r="1374" spans="3:50">
      <c r="C1374" s="1" t="s">
        <v>1087</v>
      </c>
      <c r="D1374" s="1" t="s">
        <v>1092</v>
      </c>
      <c r="E1374" s="1">
        <v>1</v>
      </c>
      <c r="F1374" s="1">
        <v>9.75</v>
      </c>
      <c r="G1374" s="1">
        <v>9.75</v>
      </c>
      <c r="H1374" s="1">
        <v>6500</v>
      </c>
      <c r="I1374" s="53">
        <v>63</v>
      </c>
      <c r="J1374" s="1">
        <v>100</v>
      </c>
      <c r="L1374" s="53">
        <v>63.375</v>
      </c>
      <c r="N1374" s="53">
        <v>0</v>
      </c>
      <c r="X1374" s="53">
        <v>35</v>
      </c>
      <c r="AA1374" s="53">
        <v>35</v>
      </c>
      <c r="AD1374" s="54">
        <v>35</v>
      </c>
      <c r="AG1374" s="54">
        <v>35</v>
      </c>
      <c r="AH1374" s="54">
        <v>0</v>
      </c>
      <c r="AJ1374" s="54">
        <v>35</v>
      </c>
      <c r="AM1374" s="1">
        <v>35</v>
      </c>
      <c r="AN1374" s="1">
        <v>0</v>
      </c>
      <c r="AP1374" s="1">
        <v>35</v>
      </c>
      <c r="AS1374" s="1">
        <v>35</v>
      </c>
      <c r="AV1374" s="1">
        <v>35</v>
      </c>
      <c r="AW1374" s="142" t="str">
        <f t="shared" si="44"/>
        <v/>
      </c>
      <c r="AX1374" s="142" t="str">
        <f t="shared" si="45"/>
        <v/>
      </c>
    </row>
    <row r="1375" spans="3:50">
      <c r="C1375" s="1" t="s">
        <v>1191</v>
      </c>
      <c r="E1375" s="1">
        <v>2</v>
      </c>
      <c r="F1375" s="1">
        <v>42</v>
      </c>
      <c r="G1375" s="1">
        <v>0</v>
      </c>
      <c r="H1375" s="1">
        <v>0</v>
      </c>
      <c r="I1375" s="53">
        <v>0</v>
      </c>
      <c r="L1375" s="53">
        <v>0</v>
      </c>
      <c r="M1375" s="53" t="s">
        <v>1032</v>
      </c>
      <c r="N1375" s="53" t="s">
        <v>1032</v>
      </c>
      <c r="O1375" s="53" t="s">
        <v>1032</v>
      </c>
      <c r="P1375" s="53" t="s">
        <v>1032</v>
      </c>
      <c r="Q1375" s="53" t="s">
        <v>1032</v>
      </c>
      <c r="R1375" s="53" t="s">
        <v>1032</v>
      </c>
      <c r="S1375" s="53" t="s">
        <v>1032</v>
      </c>
      <c r="T1375" s="53" t="s">
        <v>1032</v>
      </c>
      <c r="U1375" s="53" t="s">
        <v>1032</v>
      </c>
      <c r="V1375" s="53" t="s">
        <v>1032</v>
      </c>
      <c r="W1375" s="53" t="s">
        <v>1032</v>
      </c>
      <c r="X1375" s="53" t="s">
        <v>1032</v>
      </c>
      <c r="Y1375" s="53" t="s">
        <v>1032</v>
      </c>
      <c r="Z1375" s="53" t="s">
        <v>1032</v>
      </c>
      <c r="AA1375" s="53" t="s">
        <v>1032</v>
      </c>
      <c r="AB1375" s="53" t="s">
        <v>1032</v>
      </c>
      <c r="AC1375" s="54" t="s">
        <v>1032</v>
      </c>
      <c r="AD1375" s="54" t="s">
        <v>1032</v>
      </c>
      <c r="AE1375" s="54" t="s">
        <v>1032</v>
      </c>
      <c r="AF1375" s="54" t="s">
        <v>1032</v>
      </c>
      <c r="AG1375" s="54" t="s">
        <v>1032</v>
      </c>
      <c r="AH1375" s="54" t="s">
        <v>1032</v>
      </c>
      <c r="AI1375" s="54" t="s">
        <v>1032</v>
      </c>
      <c r="AJ1375" s="54" t="s">
        <v>1032</v>
      </c>
      <c r="AK1375" s="1" t="s">
        <v>1032</v>
      </c>
      <c r="AL1375" s="1" t="s">
        <v>1032</v>
      </c>
      <c r="AM1375" s="1" t="s">
        <v>1032</v>
      </c>
      <c r="AN1375" s="1" t="s">
        <v>1032</v>
      </c>
      <c r="AO1375" s="1" t="s">
        <v>1032</v>
      </c>
      <c r="AP1375" s="1" t="s">
        <v>1032</v>
      </c>
      <c r="AQ1375" s="1" t="s">
        <v>1032</v>
      </c>
      <c r="AR1375" s="1" t="s">
        <v>1032</v>
      </c>
      <c r="AS1375" s="1" t="s">
        <v>1032</v>
      </c>
      <c r="AT1375" s="1" t="s">
        <v>1032</v>
      </c>
      <c r="AU1375" s="1" t="s">
        <v>1032</v>
      </c>
      <c r="AV1375" s="1" t="s">
        <v>1032</v>
      </c>
      <c r="AW1375" s="142" t="str">
        <f t="shared" ref="AW1375:AW1425" si="46">IF(SUM($E1375:$AV1375)&lt;&gt;0,IFERROR(IFERROR(INDEX(pname,MATCH($B1375,pid_fao,0),1),INDEX(pname,MATCH($B1375,pid_th,0),1)),""),"")</f>
        <v/>
      </c>
      <c r="AX1375" s="142" t="str">
        <f t="shared" ref="AX1375:AX1425" si="47">IF(SUM($E1375:$AV1375)&lt;&gt;0,IFERROR(IFERROR(INDEX(pname,MATCH($B1375,pid_fao,0),5),INDEX(pname,MATCH($B1375,pid_th,0),5)),""),"")</f>
        <v/>
      </c>
    </row>
    <row r="1376" spans="3:50">
      <c r="C1376" s="1" t="s">
        <v>1192</v>
      </c>
      <c r="D1376" s="1" t="s">
        <v>1193</v>
      </c>
      <c r="I1376" s="53">
        <v>0</v>
      </c>
      <c r="AW1376" s="142" t="str">
        <f t="shared" si="46"/>
        <v/>
      </c>
      <c r="AX1376" s="142" t="str">
        <f t="shared" si="47"/>
        <v/>
      </c>
    </row>
    <row r="1377" spans="3:50">
      <c r="C1377" s="1" t="s">
        <v>1192</v>
      </c>
      <c r="D1377" s="1" t="s">
        <v>1194</v>
      </c>
      <c r="E1377" s="1">
        <v>1</v>
      </c>
      <c r="F1377" s="1">
        <v>35</v>
      </c>
      <c r="G1377" s="1" t="s">
        <v>1356</v>
      </c>
      <c r="H1377" s="1" t="s">
        <v>1356</v>
      </c>
      <c r="I1377" s="53">
        <v>0</v>
      </c>
      <c r="AW1377" s="142" t="str">
        <f t="shared" si="46"/>
        <v/>
      </c>
      <c r="AX1377" s="142" t="str">
        <f t="shared" si="47"/>
        <v/>
      </c>
    </row>
    <row r="1378" spans="3:50">
      <c r="C1378" s="1" t="s">
        <v>1192</v>
      </c>
      <c r="D1378" s="1" t="s">
        <v>1195</v>
      </c>
      <c r="I1378" s="53">
        <v>0</v>
      </c>
      <c r="AW1378" s="142" t="str">
        <f t="shared" si="46"/>
        <v/>
      </c>
      <c r="AX1378" s="142" t="str">
        <f t="shared" si="47"/>
        <v/>
      </c>
    </row>
    <row r="1379" spans="3:50">
      <c r="C1379" s="1" t="s">
        <v>1192</v>
      </c>
      <c r="D1379" s="1" t="s">
        <v>1095</v>
      </c>
      <c r="E1379" s="1">
        <v>1</v>
      </c>
      <c r="F1379" s="1">
        <v>7</v>
      </c>
      <c r="G1379" s="1" t="s">
        <v>1356</v>
      </c>
      <c r="H1379" s="1" t="s">
        <v>1356</v>
      </c>
      <c r="I1379" s="53">
        <v>0</v>
      </c>
      <c r="AW1379" s="142" t="str">
        <f t="shared" si="46"/>
        <v/>
      </c>
      <c r="AX1379" s="142" t="str">
        <f t="shared" si="47"/>
        <v/>
      </c>
    </row>
    <row r="1380" spans="3:50">
      <c r="C1380" s="1" t="s">
        <v>1192</v>
      </c>
      <c r="D1380" s="1" t="s">
        <v>1196</v>
      </c>
      <c r="I1380" s="53">
        <v>0</v>
      </c>
      <c r="AW1380" s="142" t="str">
        <f t="shared" si="46"/>
        <v/>
      </c>
      <c r="AX1380" s="142" t="str">
        <f t="shared" si="47"/>
        <v/>
      </c>
    </row>
    <row r="1381" spans="3:50">
      <c r="C1381" s="1" t="s">
        <v>1192</v>
      </c>
      <c r="D1381" s="1" t="s">
        <v>1197</v>
      </c>
      <c r="I1381" s="53">
        <v>0</v>
      </c>
      <c r="AW1381" s="142" t="str">
        <f t="shared" si="46"/>
        <v/>
      </c>
      <c r="AX1381" s="142" t="str">
        <f t="shared" si="47"/>
        <v/>
      </c>
    </row>
    <row r="1382" spans="3:50">
      <c r="C1382" s="1" t="s">
        <v>1192</v>
      </c>
      <c r="D1382" s="1" t="s">
        <v>1198</v>
      </c>
      <c r="I1382" s="53">
        <v>0</v>
      </c>
      <c r="AW1382" s="142" t="str">
        <f t="shared" si="46"/>
        <v/>
      </c>
      <c r="AX1382" s="142" t="str">
        <f t="shared" si="47"/>
        <v/>
      </c>
    </row>
    <row r="1383" spans="3:50">
      <c r="C1383" s="1" t="s">
        <v>1192</v>
      </c>
      <c r="D1383" s="1" t="s">
        <v>1192</v>
      </c>
      <c r="I1383" s="53">
        <v>0</v>
      </c>
      <c r="AW1383" s="142" t="str">
        <f t="shared" si="46"/>
        <v/>
      </c>
      <c r="AX1383" s="142" t="str">
        <f t="shared" si="47"/>
        <v/>
      </c>
    </row>
    <row r="1384" spans="3:50">
      <c r="C1384" s="1" t="s">
        <v>1192</v>
      </c>
      <c r="D1384" s="1" t="s">
        <v>1199</v>
      </c>
      <c r="I1384" s="53">
        <v>0</v>
      </c>
      <c r="AW1384" s="142" t="str">
        <f t="shared" si="46"/>
        <v/>
      </c>
      <c r="AX1384" s="142" t="str">
        <f t="shared" si="47"/>
        <v/>
      </c>
    </row>
    <row r="1385" spans="3:50">
      <c r="C1385" s="1" t="s">
        <v>1192</v>
      </c>
      <c r="D1385" s="1" t="s">
        <v>1200</v>
      </c>
      <c r="I1385" s="53">
        <v>0</v>
      </c>
      <c r="AW1385" s="142" t="str">
        <f t="shared" si="46"/>
        <v/>
      </c>
      <c r="AX1385" s="142" t="str">
        <f t="shared" si="47"/>
        <v/>
      </c>
    </row>
    <row r="1386" spans="3:50">
      <c r="C1386" s="1" t="s">
        <v>1192</v>
      </c>
      <c r="D1386" s="1" t="s">
        <v>1201</v>
      </c>
      <c r="I1386" s="53">
        <v>0</v>
      </c>
      <c r="AW1386" s="142" t="str">
        <f t="shared" si="46"/>
        <v/>
      </c>
      <c r="AX1386" s="142" t="str">
        <f t="shared" si="47"/>
        <v/>
      </c>
    </row>
    <row r="1387" spans="3:50">
      <c r="C1387" s="1" t="s">
        <v>1192</v>
      </c>
      <c r="D1387" s="1" t="s">
        <v>1084</v>
      </c>
      <c r="I1387" s="53">
        <v>0</v>
      </c>
      <c r="AW1387" s="142" t="str">
        <f t="shared" si="46"/>
        <v/>
      </c>
      <c r="AX1387" s="142" t="str">
        <f t="shared" si="47"/>
        <v/>
      </c>
    </row>
    <row r="1388" spans="3:50">
      <c r="C1388" s="1" t="s">
        <v>1192</v>
      </c>
      <c r="D1388" s="1" t="s">
        <v>1202</v>
      </c>
      <c r="I1388" s="53">
        <v>0</v>
      </c>
      <c r="AW1388" s="142" t="str">
        <f t="shared" si="46"/>
        <v/>
      </c>
      <c r="AX1388" s="142" t="str">
        <f t="shared" si="47"/>
        <v/>
      </c>
    </row>
    <row r="1389" spans="3:50">
      <c r="C1389" s="1" t="s">
        <v>1220</v>
      </c>
      <c r="E1389" s="1">
        <v>8</v>
      </c>
      <c r="F1389" s="1">
        <v>279</v>
      </c>
      <c r="G1389" s="1">
        <v>279</v>
      </c>
      <c r="H1389" s="1">
        <v>39</v>
      </c>
      <c r="I1389" s="53">
        <v>11</v>
      </c>
      <c r="J1389" s="1">
        <v>0</v>
      </c>
      <c r="K1389" s="1">
        <v>100</v>
      </c>
      <c r="L1389" s="53">
        <v>11</v>
      </c>
      <c r="M1389" s="53">
        <v>0</v>
      </c>
      <c r="N1389" s="53">
        <v>0</v>
      </c>
      <c r="O1389" s="53">
        <v>0</v>
      </c>
      <c r="P1389" s="53">
        <v>0</v>
      </c>
      <c r="Q1389" s="53">
        <v>0</v>
      </c>
      <c r="R1389" s="53">
        <v>0</v>
      </c>
      <c r="S1389" s="53">
        <v>0</v>
      </c>
      <c r="T1389" s="53">
        <v>0</v>
      </c>
      <c r="U1389" s="53">
        <v>0</v>
      </c>
      <c r="V1389" s="53">
        <v>10</v>
      </c>
      <c r="W1389" s="53">
        <v>20</v>
      </c>
      <c r="X1389" s="53">
        <v>20</v>
      </c>
      <c r="Y1389" s="53">
        <v>20</v>
      </c>
      <c r="Z1389" s="53">
        <v>20</v>
      </c>
      <c r="AA1389" s="53">
        <v>10</v>
      </c>
      <c r="AB1389" s="53">
        <v>0</v>
      </c>
      <c r="AC1389" s="54">
        <v>0</v>
      </c>
      <c r="AD1389" s="54">
        <v>0</v>
      </c>
      <c r="AE1389" s="54">
        <v>0</v>
      </c>
      <c r="AF1389" s="54">
        <v>0</v>
      </c>
      <c r="AG1389" s="54">
        <v>0</v>
      </c>
      <c r="AH1389" s="54">
        <v>0</v>
      </c>
      <c r="AI1389" s="54">
        <v>0</v>
      </c>
      <c r="AJ1389" s="54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42" t="str">
        <f t="shared" si="46"/>
        <v/>
      </c>
      <c r="AX1389" s="142" t="str">
        <f t="shared" si="47"/>
        <v/>
      </c>
    </row>
    <row r="1390" spans="3:50">
      <c r="C1390" s="1" t="s">
        <v>1221</v>
      </c>
      <c r="D1390" s="1" t="s">
        <v>1222</v>
      </c>
      <c r="AW1390" s="142" t="str">
        <f t="shared" si="46"/>
        <v/>
      </c>
      <c r="AX1390" s="142" t="str">
        <f t="shared" si="47"/>
        <v/>
      </c>
    </row>
    <row r="1391" spans="3:50">
      <c r="C1391" s="1" t="s">
        <v>1221</v>
      </c>
      <c r="D1391" s="1" t="s">
        <v>1223</v>
      </c>
      <c r="AW1391" s="142" t="str">
        <f t="shared" si="46"/>
        <v/>
      </c>
      <c r="AX1391" s="142" t="str">
        <f t="shared" si="47"/>
        <v/>
      </c>
    </row>
    <row r="1392" spans="3:50">
      <c r="C1392" s="1" t="s">
        <v>1221</v>
      </c>
      <c r="D1392" s="1" t="s">
        <v>1224</v>
      </c>
      <c r="E1392" s="1">
        <v>1</v>
      </c>
      <c r="F1392" s="1">
        <v>10</v>
      </c>
      <c r="G1392" s="1">
        <v>10</v>
      </c>
      <c r="H1392" s="1">
        <v>0</v>
      </c>
      <c r="I1392" s="53">
        <v>0</v>
      </c>
      <c r="J1392" s="1">
        <v>0</v>
      </c>
      <c r="K1392" s="1">
        <v>100</v>
      </c>
      <c r="L1392" s="53">
        <v>0</v>
      </c>
      <c r="M1392" s="53">
        <v>0</v>
      </c>
      <c r="N1392" s="53">
        <v>0</v>
      </c>
      <c r="O1392" s="53">
        <v>0</v>
      </c>
      <c r="P1392" s="53">
        <v>0</v>
      </c>
      <c r="Q1392" s="53">
        <v>0</v>
      </c>
      <c r="R1392" s="53">
        <v>0</v>
      </c>
      <c r="S1392" s="53">
        <v>0</v>
      </c>
      <c r="T1392" s="53">
        <v>0</v>
      </c>
      <c r="U1392" s="53">
        <v>0</v>
      </c>
      <c r="V1392" s="53">
        <v>10</v>
      </c>
      <c r="W1392" s="53">
        <v>20</v>
      </c>
      <c r="X1392" s="53">
        <v>20</v>
      </c>
      <c r="Y1392" s="53">
        <v>20</v>
      </c>
      <c r="Z1392" s="53">
        <v>20</v>
      </c>
      <c r="AA1392" s="53">
        <v>10</v>
      </c>
      <c r="AB1392" s="53">
        <v>0</v>
      </c>
      <c r="AC1392" s="54">
        <v>0</v>
      </c>
      <c r="AD1392" s="54">
        <v>0</v>
      </c>
      <c r="AE1392" s="54">
        <v>0</v>
      </c>
      <c r="AF1392" s="54">
        <v>0</v>
      </c>
      <c r="AG1392" s="54">
        <v>0</v>
      </c>
      <c r="AH1392" s="54">
        <v>0</v>
      </c>
      <c r="AI1392" s="54">
        <v>0</v>
      </c>
      <c r="AJ1392" s="54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  <c r="AU1392" s="1">
        <v>0</v>
      </c>
      <c r="AV1392" s="1">
        <v>0</v>
      </c>
      <c r="AW1392" s="142" t="str">
        <f t="shared" si="46"/>
        <v/>
      </c>
      <c r="AX1392" s="142" t="str">
        <f t="shared" si="47"/>
        <v/>
      </c>
    </row>
    <row r="1393" spans="3:50">
      <c r="C1393" s="1" t="s">
        <v>1221</v>
      </c>
      <c r="D1393" s="1" t="s">
        <v>1225</v>
      </c>
      <c r="E1393" s="1">
        <v>3</v>
      </c>
      <c r="F1393" s="1">
        <v>207</v>
      </c>
      <c r="G1393" s="1">
        <v>207</v>
      </c>
      <c r="H1393" s="1">
        <v>50</v>
      </c>
      <c r="I1393" s="53">
        <v>10</v>
      </c>
      <c r="J1393" s="1">
        <v>0</v>
      </c>
      <c r="K1393" s="1">
        <v>100</v>
      </c>
      <c r="L1393" s="53">
        <v>10</v>
      </c>
      <c r="M1393" s="53">
        <v>0</v>
      </c>
      <c r="N1393" s="53">
        <v>0</v>
      </c>
      <c r="O1393" s="53">
        <v>0</v>
      </c>
      <c r="P1393" s="53">
        <v>0</v>
      </c>
      <c r="Q1393" s="53">
        <v>0</v>
      </c>
      <c r="R1393" s="53">
        <v>0</v>
      </c>
      <c r="S1393" s="53">
        <v>0</v>
      </c>
      <c r="T1393" s="53">
        <v>0</v>
      </c>
      <c r="U1393" s="53">
        <v>0</v>
      </c>
      <c r="V1393" s="53">
        <v>10</v>
      </c>
      <c r="W1393" s="53">
        <v>20</v>
      </c>
      <c r="X1393" s="53">
        <v>20</v>
      </c>
      <c r="Y1393" s="53">
        <v>20</v>
      </c>
      <c r="Z1393" s="53">
        <v>20</v>
      </c>
      <c r="AA1393" s="53">
        <v>10</v>
      </c>
      <c r="AB1393" s="53">
        <v>0</v>
      </c>
      <c r="AC1393" s="54">
        <v>0</v>
      </c>
      <c r="AD1393" s="54">
        <v>0</v>
      </c>
      <c r="AE1393" s="54">
        <v>0</v>
      </c>
      <c r="AF1393" s="54">
        <v>0</v>
      </c>
      <c r="AG1393" s="54">
        <v>0</v>
      </c>
      <c r="AH1393" s="54">
        <v>0</v>
      </c>
      <c r="AI1393" s="54">
        <v>0</v>
      </c>
      <c r="AJ1393" s="54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0</v>
      </c>
      <c r="AU1393" s="1">
        <v>0</v>
      </c>
      <c r="AV1393" s="1">
        <v>0</v>
      </c>
      <c r="AW1393" s="142" t="str">
        <f t="shared" si="46"/>
        <v/>
      </c>
      <c r="AX1393" s="142" t="str">
        <f t="shared" si="47"/>
        <v/>
      </c>
    </row>
    <row r="1394" spans="3:50">
      <c r="C1394" s="1" t="s">
        <v>1221</v>
      </c>
      <c r="D1394" s="1" t="s">
        <v>1221</v>
      </c>
      <c r="M1394" s="53">
        <v>0</v>
      </c>
      <c r="N1394" s="53">
        <v>0</v>
      </c>
      <c r="O1394" s="53">
        <v>0</v>
      </c>
      <c r="P1394" s="53">
        <v>0</v>
      </c>
      <c r="Q1394" s="53">
        <v>0</v>
      </c>
      <c r="R1394" s="53">
        <v>0</v>
      </c>
      <c r="S1394" s="53">
        <v>0</v>
      </c>
      <c r="T1394" s="53">
        <v>0</v>
      </c>
      <c r="U1394" s="53">
        <v>0</v>
      </c>
      <c r="AB1394" s="53">
        <v>0</v>
      </c>
      <c r="AC1394" s="54">
        <v>0</v>
      </c>
      <c r="AD1394" s="54">
        <v>0</v>
      </c>
      <c r="AE1394" s="54">
        <v>0</v>
      </c>
      <c r="AF1394" s="54">
        <v>0</v>
      </c>
      <c r="AG1394" s="54">
        <v>0</v>
      </c>
      <c r="AH1394" s="54">
        <v>0</v>
      </c>
      <c r="AI1394" s="54">
        <v>0</v>
      </c>
      <c r="AJ1394" s="54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42" t="str">
        <f t="shared" si="46"/>
        <v/>
      </c>
      <c r="AX1394" s="142" t="str">
        <f t="shared" si="47"/>
        <v/>
      </c>
    </row>
    <row r="1395" spans="3:50">
      <c r="C1395" s="1" t="s">
        <v>1221</v>
      </c>
      <c r="D1395" s="1" t="s">
        <v>1226</v>
      </c>
      <c r="E1395" s="1">
        <v>1</v>
      </c>
      <c r="F1395" s="1">
        <v>20</v>
      </c>
      <c r="G1395" s="1">
        <v>20</v>
      </c>
      <c r="H1395" s="1">
        <v>0</v>
      </c>
      <c r="I1395" s="53">
        <v>0</v>
      </c>
      <c r="J1395" s="1">
        <v>0</v>
      </c>
      <c r="K1395" s="1">
        <v>100</v>
      </c>
      <c r="L1395" s="53">
        <v>0</v>
      </c>
      <c r="M1395" s="53">
        <v>0</v>
      </c>
      <c r="N1395" s="53">
        <v>0</v>
      </c>
      <c r="O1395" s="53">
        <v>0</v>
      </c>
      <c r="P1395" s="53">
        <v>0</v>
      </c>
      <c r="Q1395" s="53">
        <v>0</v>
      </c>
      <c r="R1395" s="53">
        <v>0</v>
      </c>
      <c r="S1395" s="53">
        <v>0</v>
      </c>
      <c r="T1395" s="53">
        <v>0</v>
      </c>
      <c r="U1395" s="53">
        <v>0</v>
      </c>
      <c r="V1395" s="53">
        <v>10</v>
      </c>
      <c r="W1395" s="53">
        <v>20</v>
      </c>
      <c r="X1395" s="53">
        <v>20</v>
      </c>
      <c r="Y1395" s="53">
        <v>20</v>
      </c>
      <c r="Z1395" s="53">
        <v>20</v>
      </c>
      <c r="AA1395" s="53">
        <v>10</v>
      </c>
      <c r="AB1395" s="53">
        <v>0</v>
      </c>
      <c r="AC1395" s="54">
        <v>0</v>
      </c>
      <c r="AD1395" s="54">
        <v>0</v>
      </c>
      <c r="AE1395" s="54">
        <v>0</v>
      </c>
      <c r="AF1395" s="54">
        <v>0</v>
      </c>
      <c r="AG1395" s="54">
        <v>0</v>
      </c>
      <c r="AH1395" s="54">
        <v>0</v>
      </c>
      <c r="AI1395" s="54">
        <v>0</v>
      </c>
      <c r="AJ1395" s="54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42" t="str">
        <f t="shared" si="46"/>
        <v/>
      </c>
      <c r="AX1395" s="142" t="str">
        <f t="shared" si="47"/>
        <v/>
      </c>
    </row>
    <row r="1396" spans="3:50">
      <c r="C1396" s="1" t="s">
        <v>1221</v>
      </c>
      <c r="D1396" s="1" t="s">
        <v>1227</v>
      </c>
      <c r="M1396" s="53">
        <v>0</v>
      </c>
      <c r="N1396" s="53">
        <v>0</v>
      </c>
      <c r="O1396" s="53">
        <v>0</v>
      </c>
      <c r="P1396" s="53">
        <v>0</v>
      </c>
      <c r="Q1396" s="53">
        <v>0</v>
      </c>
      <c r="R1396" s="53">
        <v>0</v>
      </c>
      <c r="S1396" s="53">
        <v>0</v>
      </c>
      <c r="T1396" s="53">
        <v>0</v>
      </c>
      <c r="U1396" s="53">
        <v>0</v>
      </c>
      <c r="AB1396" s="53">
        <v>0</v>
      </c>
      <c r="AC1396" s="54">
        <v>0</v>
      </c>
      <c r="AD1396" s="54">
        <v>0</v>
      </c>
      <c r="AE1396" s="54">
        <v>0</v>
      </c>
      <c r="AF1396" s="54">
        <v>0</v>
      </c>
      <c r="AG1396" s="54">
        <v>0</v>
      </c>
      <c r="AH1396" s="54">
        <v>0</v>
      </c>
      <c r="AI1396" s="54">
        <v>0</v>
      </c>
      <c r="AJ1396" s="54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42" t="str">
        <f t="shared" si="46"/>
        <v/>
      </c>
      <c r="AX1396" s="142" t="str">
        <f t="shared" si="47"/>
        <v/>
      </c>
    </row>
    <row r="1397" spans="3:50">
      <c r="C1397" s="1" t="s">
        <v>1221</v>
      </c>
      <c r="D1397" s="1" t="s">
        <v>1228</v>
      </c>
      <c r="E1397" s="1">
        <v>3</v>
      </c>
      <c r="F1397" s="1">
        <v>42</v>
      </c>
      <c r="G1397" s="1">
        <v>42</v>
      </c>
      <c r="H1397" s="1">
        <v>20</v>
      </c>
      <c r="I1397" s="53">
        <v>1</v>
      </c>
      <c r="J1397" s="1">
        <v>0</v>
      </c>
      <c r="K1397" s="1">
        <v>100</v>
      </c>
      <c r="L1397" s="53">
        <v>1</v>
      </c>
      <c r="M1397" s="53">
        <v>0</v>
      </c>
      <c r="N1397" s="53">
        <v>0</v>
      </c>
      <c r="O1397" s="53">
        <v>0</v>
      </c>
      <c r="P1397" s="53">
        <v>0</v>
      </c>
      <c r="Q1397" s="53">
        <v>0</v>
      </c>
      <c r="R1397" s="53">
        <v>0</v>
      </c>
      <c r="S1397" s="53">
        <v>0</v>
      </c>
      <c r="T1397" s="53">
        <v>0</v>
      </c>
      <c r="U1397" s="53">
        <v>0</v>
      </c>
      <c r="V1397" s="53">
        <v>10</v>
      </c>
      <c r="W1397" s="53">
        <v>20</v>
      </c>
      <c r="X1397" s="53">
        <v>20</v>
      </c>
      <c r="Y1397" s="53">
        <v>20</v>
      </c>
      <c r="Z1397" s="53">
        <v>20</v>
      </c>
      <c r="AA1397" s="53">
        <v>10</v>
      </c>
      <c r="AB1397" s="53">
        <v>0</v>
      </c>
      <c r="AC1397" s="54">
        <v>0</v>
      </c>
      <c r="AD1397" s="54">
        <v>0</v>
      </c>
      <c r="AE1397" s="54">
        <v>0</v>
      </c>
      <c r="AF1397" s="54">
        <v>0</v>
      </c>
      <c r="AG1397" s="54">
        <v>0</v>
      </c>
      <c r="AH1397" s="54">
        <v>0</v>
      </c>
      <c r="AI1397" s="54">
        <v>0</v>
      </c>
      <c r="AJ1397" s="54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42" t="str">
        <f t="shared" si="46"/>
        <v/>
      </c>
      <c r="AX1397" s="142" t="str">
        <f t="shared" si="47"/>
        <v/>
      </c>
    </row>
    <row r="1398" spans="3:50">
      <c r="C1398" s="1" t="s">
        <v>1221</v>
      </c>
      <c r="D1398" s="1" t="s">
        <v>1229</v>
      </c>
      <c r="AW1398" s="142" t="str">
        <f t="shared" si="46"/>
        <v/>
      </c>
      <c r="AX1398" s="142" t="str">
        <f t="shared" si="47"/>
        <v/>
      </c>
    </row>
    <row r="1399" spans="3:50">
      <c r="C1399" s="1" t="s">
        <v>1221</v>
      </c>
      <c r="D1399" s="1" t="s">
        <v>1230</v>
      </c>
      <c r="AW1399" s="142" t="str">
        <f t="shared" si="46"/>
        <v/>
      </c>
      <c r="AX1399" s="142" t="str">
        <f t="shared" si="47"/>
        <v/>
      </c>
    </row>
    <row r="1400" spans="3:50">
      <c r="C1400" s="1" t="s">
        <v>1221</v>
      </c>
      <c r="D1400" s="1" t="s">
        <v>1231</v>
      </c>
      <c r="AW1400" s="142" t="str">
        <f t="shared" si="46"/>
        <v/>
      </c>
      <c r="AX1400" s="142" t="str">
        <f t="shared" si="47"/>
        <v/>
      </c>
    </row>
    <row r="1401" spans="3:50">
      <c r="C1401" s="1" t="s">
        <v>1221</v>
      </c>
      <c r="D1401" s="1" t="s">
        <v>1232</v>
      </c>
      <c r="AW1401" s="142" t="str">
        <f t="shared" si="46"/>
        <v/>
      </c>
      <c r="AX1401" s="142" t="str">
        <f t="shared" si="47"/>
        <v/>
      </c>
    </row>
    <row r="1402" spans="3:50">
      <c r="C1402" s="1" t="s">
        <v>1240</v>
      </c>
      <c r="E1402" s="1">
        <v>23</v>
      </c>
      <c r="F1402" s="1">
        <v>272</v>
      </c>
      <c r="G1402" s="1">
        <v>272</v>
      </c>
      <c r="H1402" s="1">
        <v>2000</v>
      </c>
      <c r="I1402" s="53">
        <v>544</v>
      </c>
      <c r="J1402" s="1">
        <v>100</v>
      </c>
      <c r="K1402" s="1">
        <v>0</v>
      </c>
      <c r="L1402" s="53">
        <v>544</v>
      </c>
      <c r="M1402" s="53">
        <v>5</v>
      </c>
      <c r="N1402" s="53">
        <v>5</v>
      </c>
      <c r="O1402" s="53">
        <v>5</v>
      </c>
      <c r="P1402" s="53">
        <v>5</v>
      </c>
      <c r="Q1402" s="53">
        <v>10</v>
      </c>
      <c r="R1402" s="53">
        <v>10</v>
      </c>
      <c r="S1402" s="53">
        <v>10</v>
      </c>
      <c r="T1402" s="53">
        <v>10</v>
      </c>
      <c r="U1402" s="53">
        <v>10</v>
      </c>
      <c r="V1402" s="53">
        <v>10</v>
      </c>
      <c r="W1402" s="53">
        <v>10</v>
      </c>
      <c r="X1402" s="53">
        <v>10</v>
      </c>
      <c r="Y1402" s="53">
        <v>5</v>
      </c>
      <c r="Z1402" s="53">
        <v>5</v>
      </c>
      <c r="AA1402" s="53">
        <v>5</v>
      </c>
      <c r="AB1402" s="53">
        <v>5</v>
      </c>
      <c r="AC1402" s="54">
        <v>10</v>
      </c>
      <c r="AD1402" s="54">
        <v>10</v>
      </c>
      <c r="AE1402" s="54">
        <v>10</v>
      </c>
      <c r="AF1402" s="54">
        <v>10</v>
      </c>
      <c r="AG1402" s="54">
        <v>10</v>
      </c>
      <c r="AH1402" s="54">
        <v>10</v>
      </c>
      <c r="AI1402" s="54">
        <v>10</v>
      </c>
      <c r="AJ1402" s="54">
        <v>10</v>
      </c>
      <c r="AK1402" s="1">
        <v>5</v>
      </c>
      <c r="AL1402" s="1">
        <v>5</v>
      </c>
      <c r="AM1402" s="1">
        <v>5</v>
      </c>
      <c r="AN1402" s="1">
        <v>5</v>
      </c>
      <c r="AO1402" s="1">
        <v>10</v>
      </c>
      <c r="AP1402" s="1">
        <v>10</v>
      </c>
      <c r="AQ1402" s="1">
        <v>10</v>
      </c>
      <c r="AR1402" s="1">
        <v>10</v>
      </c>
      <c r="AS1402" s="1">
        <v>10</v>
      </c>
      <c r="AT1402" s="1">
        <v>10</v>
      </c>
      <c r="AU1402" s="1">
        <v>10</v>
      </c>
      <c r="AV1402" s="1">
        <v>10</v>
      </c>
      <c r="AW1402" s="142" t="str">
        <f t="shared" si="46"/>
        <v/>
      </c>
      <c r="AX1402" s="142" t="str">
        <f t="shared" si="47"/>
        <v/>
      </c>
    </row>
    <row r="1403" spans="3:50">
      <c r="C1403" s="1" t="s">
        <v>1241</v>
      </c>
      <c r="D1403" s="1" t="s">
        <v>1242</v>
      </c>
      <c r="I1403" s="53">
        <v>0</v>
      </c>
      <c r="AW1403" s="142" t="str">
        <f t="shared" si="46"/>
        <v/>
      </c>
      <c r="AX1403" s="142" t="str">
        <f t="shared" si="47"/>
        <v/>
      </c>
    </row>
    <row r="1404" spans="3:50">
      <c r="C1404" s="1" t="s">
        <v>1241</v>
      </c>
      <c r="D1404" s="1" t="s">
        <v>1243</v>
      </c>
      <c r="I1404" s="53">
        <v>0</v>
      </c>
      <c r="AW1404" s="142" t="str">
        <f t="shared" si="46"/>
        <v/>
      </c>
      <c r="AX1404" s="142" t="str">
        <f t="shared" si="47"/>
        <v/>
      </c>
    </row>
    <row r="1405" spans="3:50">
      <c r="C1405" s="1" t="s">
        <v>1241</v>
      </c>
      <c r="D1405" s="1" t="s">
        <v>1244</v>
      </c>
      <c r="I1405" s="53">
        <v>0</v>
      </c>
      <c r="AW1405" s="142" t="str">
        <f t="shared" si="46"/>
        <v/>
      </c>
      <c r="AX1405" s="142" t="str">
        <f t="shared" si="47"/>
        <v/>
      </c>
    </row>
    <row r="1406" spans="3:50">
      <c r="C1406" s="1" t="s">
        <v>1241</v>
      </c>
      <c r="D1406" s="1" t="s">
        <v>1245</v>
      </c>
      <c r="E1406" s="1">
        <v>2</v>
      </c>
      <c r="F1406" s="1">
        <v>20</v>
      </c>
      <c r="G1406" s="1">
        <v>20</v>
      </c>
      <c r="H1406" s="1">
        <v>2000</v>
      </c>
      <c r="I1406" s="53">
        <v>40</v>
      </c>
      <c r="J1406" s="1">
        <v>100</v>
      </c>
      <c r="K1406" s="1" t="s">
        <v>1352</v>
      </c>
      <c r="L1406" s="53">
        <v>40</v>
      </c>
      <c r="M1406" s="53">
        <v>5</v>
      </c>
      <c r="N1406" s="53">
        <v>5</v>
      </c>
      <c r="O1406" s="53">
        <v>5</v>
      </c>
      <c r="P1406" s="53">
        <v>5</v>
      </c>
      <c r="Q1406" s="53">
        <v>10</v>
      </c>
      <c r="R1406" s="53">
        <v>10</v>
      </c>
      <c r="S1406" s="53">
        <v>10</v>
      </c>
      <c r="T1406" s="53">
        <v>10</v>
      </c>
      <c r="U1406" s="53">
        <v>10</v>
      </c>
      <c r="V1406" s="53">
        <v>10</v>
      </c>
      <c r="W1406" s="53">
        <v>10</v>
      </c>
      <c r="X1406" s="53">
        <v>10</v>
      </c>
      <c r="Y1406" s="53">
        <v>5</v>
      </c>
      <c r="Z1406" s="53">
        <v>5</v>
      </c>
      <c r="AA1406" s="53">
        <v>5</v>
      </c>
      <c r="AB1406" s="53">
        <v>5</v>
      </c>
      <c r="AC1406" s="54">
        <v>10</v>
      </c>
      <c r="AD1406" s="54">
        <v>10</v>
      </c>
      <c r="AE1406" s="54">
        <v>10</v>
      </c>
      <c r="AF1406" s="54">
        <v>10</v>
      </c>
      <c r="AG1406" s="54">
        <v>10</v>
      </c>
      <c r="AH1406" s="54">
        <v>10</v>
      </c>
      <c r="AI1406" s="54">
        <v>10</v>
      </c>
      <c r="AJ1406" s="54">
        <v>10</v>
      </c>
      <c r="AK1406" s="1">
        <v>5</v>
      </c>
      <c r="AL1406" s="1">
        <v>5</v>
      </c>
      <c r="AM1406" s="1">
        <v>5</v>
      </c>
      <c r="AN1406" s="1">
        <v>5</v>
      </c>
      <c r="AO1406" s="1">
        <v>10</v>
      </c>
      <c r="AP1406" s="1">
        <v>10</v>
      </c>
      <c r="AQ1406" s="1">
        <v>10</v>
      </c>
      <c r="AR1406" s="1">
        <v>10</v>
      </c>
      <c r="AS1406" s="1">
        <v>10</v>
      </c>
      <c r="AT1406" s="1">
        <v>10</v>
      </c>
      <c r="AU1406" s="1">
        <v>10</v>
      </c>
      <c r="AV1406" s="1">
        <v>10</v>
      </c>
      <c r="AW1406" s="142" t="str">
        <f t="shared" si="46"/>
        <v/>
      </c>
      <c r="AX1406" s="142" t="str">
        <f t="shared" si="47"/>
        <v/>
      </c>
    </row>
    <row r="1407" spans="3:50">
      <c r="C1407" s="1" t="s">
        <v>1241</v>
      </c>
      <c r="D1407" s="1" t="s">
        <v>1246</v>
      </c>
      <c r="I1407" s="53">
        <v>0</v>
      </c>
      <c r="AW1407" s="142" t="str">
        <f t="shared" si="46"/>
        <v/>
      </c>
      <c r="AX1407" s="142" t="str">
        <f t="shared" si="47"/>
        <v/>
      </c>
    </row>
    <row r="1408" spans="3:50">
      <c r="C1408" s="1" t="s">
        <v>1241</v>
      </c>
      <c r="D1408" s="1" t="s">
        <v>1247</v>
      </c>
      <c r="I1408" s="53">
        <v>0</v>
      </c>
      <c r="AW1408" s="142" t="str">
        <f t="shared" si="46"/>
        <v/>
      </c>
      <c r="AX1408" s="142" t="str">
        <f t="shared" si="47"/>
        <v/>
      </c>
    </row>
    <row r="1409" spans="3:50">
      <c r="C1409" s="1" t="s">
        <v>1241</v>
      </c>
      <c r="D1409" s="1" t="s">
        <v>1248</v>
      </c>
      <c r="I1409" s="53">
        <v>0</v>
      </c>
      <c r="AW1409" s="142" t="str">
        <f t="shared" si="46"/>
        <v/>
      </c>
      <c r="AX1409" s="142" t="str">
        <f t="shared" si="47"/>
        <v/>
      </c>
    </row>
    <row r="1410" spans="3:50">
      <c r="C1410" s="1" t="s">
        <v>1241</v>
      </c>
      <c r="D1410" s="1" t="s">
        <v>1249</v>
      </c>
      <c r="I1410" s="53">
        <v>0</v>
      </c>
      <c r="AW1410" s="142" t="str">
        <f t="shared" si="46"/>
        <v/>
      </c>
      <c r="AX1410" s="142" t="str">
        <f t="shared" si="47"/>
        <v/>
      </c>
    </row>
    <row r="1411" spans="3:50">
      <c r="C1411" s="1" t="s">
        <v>1241</v>
      </c>
      <c r="D1411" s="1" t="s">
        <v>1250</v>
      </c>
      <c r="E1411" s="1">
        <v>10</v>
      </c>
      <c r="F1411" s="1">
        <v>144</v>
      </c>
      <c r="G1411" s="1">
        <v>144</v>
      </c>
      <c r="H1411" s="1">
        <v>2000</v>
      </c>
      <c r="I1411" s="53">
        <v>288</v>
      </c>
      <c r="J1411" s="1">
        <v>100</v>
      </c>
      <c r="K1411" s="1" t="s">
        <v>1352</v>
      </c>
      <c r="L1411" s="53">
        <v>288</v>
      </c>
      <c r="M1411" s="53">
        <v>5</v>
      </c>
      <c r="N1411" s="53">
        <v>5</v>
      </c>
      <c r="O1411" s="53">
        <v>5</v>
      </c>
      <c r="P1411" s="53">
        <v>5</v>
      </c>
      <c r="Q1411" s="53">
        <v>10</v>
      </c>
      <c r="R1411" s="53">
        <v>10</v>
      </c>
      <c r="S1411" s="53">
        <v>10</v>
      </c>
      <c r="T1411" s="53">
        <v>10</v>
      </c>
      <c r="U1411" s="53">
        <v>10</v>
      </c>
      <c r="V1411" s="53">
        <v>10</v>
      </c>
      <c r="W1411" s="53">
        <v>10</v>
      </c>
      <c r="X1411" s="53">
        <v>10</v>
      </c>
      <c r="Y1411" s="53">
        <v>5</v>
      </c>
      <c r="Z1411" s="53">
        <v>5</v>
      </c>
      <c r="AA1411" s="53">
        <v>5</v>
      </c>
      <c r="AB1411" s="53">
        <v>5</v>
      </c>
      <c r="AC1411" s="54">
        <v>10</v>
      </c>
      <c r="AD1411" s="54">
        <v>10</v>
      </c>
      <c r="AE1411" s="54">
        <v>10</v>
      </c>
      <c r="AF1411" s="54">
        <v>10</v>
      </c>
      <c r="AG1411" s="54">
        <v>10</v>
      </c>
      <c r="AH1411" s="54">
        <v>10</v>
      </c>
      <c r="AI1411" s="54">
        <v>10</v>
      </c>
      <c r="AJ1411" s="54">
        <v>10</v>
      </c>
      <c r="AK1411" s="1">
        <v>5</v>
      </c>
      <c r="AL1411" s="1">
        <v>5</v>
      </c>
      <c r="AM1411" s="1">
        <v>5</v>
      </c>
      <c r="AN1411" s="1">
        <v>5</v>
      </c>
      <c r="AO1411" s="1">
        <v>10</v>
      </c>
      <c r="AP1411" s="1">
        <v>10</v>
      </c>
      <c r="AQ1411" s="1">
        <v>10</v>
      </c>
      <c r="AR1411" s="1">
        <v>10</v>
      </c>
      <c r="AS1411" s="1">
        <v>10</v>
      </c>
      <c r="AT1411" s="1">
        <v>10</v>
      </c>
      <c r="AU1411" s="1">
        <v>10</v>
      </c>
      <c r="AV1411" s="1">
        <v>10</v>
      </c>
      <c r="AW1411" s="142" t="str">
        <f t="shared" si="46"/>
        <v/>
      </c>
      <c r="AX1411" s="142" t="str">
        <f t="shared" si="47"/>
        <v/>
      </c>
    </row>
    <row r="1412" spans="3:50">
      <c r="C1412" s="1" t="s">
        <v>1241</v>
      </c>
      <c r="D1412" s="1" t="s">
        <v>1251</v>
      </c>
      <c r="E1412" s="1">
        <v>11</v>
      </c>
      <c r="F1412" s="1">
        <v>108</v>
      </c>
      <c r="G1412" s="1">
        <v>108</v>
      </c>
      <c r="H1412" s="1">
        <v>2000</v>
      </c>
      <c r="I1412" s="53">
        <v>216</v>
      </c>
      <c r="J1412" s="1">
        <v>100</v>
      </c>
      <c r="K1412" s="1" t="s">
        <v>1352</v>
      </c>
      <c r="L1412" s="53">
        <v>216</v>
      </c>
      <c r="M1412" s="53">
        <v>5</v>
      </c>
      <c r="N1412" s="53">
        <v>5</v>
      </c>
      <c r="O1412" s="53">
        <v>5</v>
      </c>
      <c r="P1412" s="53">
        <v>5</v>
      </c>
      <c r="Q1412" s="53">
        <v>10</v>
      </c>
      <c r="R1412" s="53">
        <v>10</v>
      </c>
      <c r="S1412" s="53">
        <v>10</v>
      </c>
      <c r="T1412" s="53">
        <v>10</v>
      </c>
      <c r="U1412" s="53">
        <v>10</v>
      </c>
      <c r="V1412" s="53">
        <v>10</v>
      </c>
      <c r="W1412" s="53">
        <v>10</v>
      </c>
      <c r="X1412" s="53">
        <v>10</v>
      </c>
      <c r="Y1412" s="53">
        <v>5</v>
      </c>
      <c r="Z1412" s="53">
        <v>5</v>
      </c>
      <c r="AA1412" s="53">
        <v>5</v>
      </c>
      <c r="AB1412" s="53">
        <v>5</v>
      </c>
      <c r="AC1412" s="54">
        <v>10</v>
      </c>
      <c r="AD1412" s="54">
        <v>10</v>
      </c>
      <c r="AE1412" s="54">
        <v>10</v>
      </c>
      <c r="AF1412" s="54">
        <v>10</v>
      </c>
      <c r="AG1412" s="54">
        <v>10</v>
      </c>
      <c r="AH1412" s="54">
        <v>10</v>
      </c>
      <c r="AI1412" s="54">
        <v>10</v>
      </c>
      <c r="AJ1412" s="54">
        <v>10</v>
      </c>
      <c r="AK1412" s="1">
        <v>5</v>
      </c>
      <c r="AL1412" s="1">
        <v>5</v>
      </c>
      <c r="AM1412" s="1">
        <v>5</v>
      </c>
      <c r="AN1412" s="1">
        <v>5</v>
      </c>
      <c r="AO1412" s="1">
        <v>10</v>
      </c>
      <c r="AP1412" s="1">
        <v>10</v>
      </c>
      <c r="AQ1412" s="1">
        <v>10</v>
      </c>
      <c r="AR1412" s="1">
        <v>10</v>
      </c>
      <c r="AS1412" s="1">
        <v>10</v>
      </c>
      <c r="AT1412" s="1">
        <v>10</v>
      </c>
      <c r="AU1412" s="1">
        <v>10</v>
      </c>
      <c r="AV1412" s="1">
        <v>10</v>
      </c>
      <c r="AW1412" s="142" t="str">
        <f t="shared" si="46"/>
        <v/>
      </c>
      <c r="AX1412" s="142" t="str">
        <f t="shared" si="47"/>
        <v/>
      </c>
    </row>
    <row r="1413" spans="3:50">
      <c r="C1413" s="1" t="s">
        <v>1241</v>
      </c>
      <c r="D1413" s="1" t="s">
        <v>1252</v>
      </c>
      <c r="I1413" s="53">
        <v>0</v>
      </c>
      <c r="AW1413" s="142" t="str">
        <f t="shared" si="46"/>
        <v/>
      </c>
      <c r="AX1413" s="142" t="str">
        <f t="shared" si="47"/>
        <v/>
      </c>
    </row>
    <row r="1414" spans="3:50">
      <c r="C1414" s="1" t="s">
        <v>1241</v>
      </c>
      <c r="D1414" s="1" t="s">
        <v>1253</v>
      </c>
      <c r="I1414" s="53">
        <v>0</v>
      </c>
      <c r="AW1414" s="142" t="str">
        <f t="shared" si="46"/>
        <v/>
      </c>
      <c r="AX1414" s="142" t="str">
        <f t="shared" si="47"/>
        <v/>
      </c>
    </row>
    <row r="1415" spans="3:50">
      <c r="C1415" s="1" t="s">
        <v>1254</v>
      </c>
      <c r="E1415" s="1">
        <v>1</v>
      </c>
      <c r="F1415" s="1">
        <v>10</v>
      </c>
      <c r="G1415" s="1">
        <v>10</v>
      </c>
      <c r="H1415" s="1">
        <v>0</v>
      </c>
      <c r="I1415" s="53">
        <v>0</v>
      </c>
      <c r="L1415" s="53">
        <v>0</v>
      </c>
      <c r="M1415" s="53">
        <v>0</v>
      </c>
      <c r="N1415" s="53">
        <v>0</v>
      </c>
      <c r="O1415" s="53">
        <v>0</v>
      </c>
      <c r="P1415" s="53">
        <v>0</v>
      </c>
      <c r="Q1415" s="53">
        <v>0</v>
      </c>
      <c r="R1415" s="53">
        <v>0</v>
      </c>
      <c r="S1415" s="53">
        <v>0</v>
      </c>
      <c r="T1415" s="53">
        <v>0</v>
      </c>
      <c r="U1415" s="53">
        <v>0</v>
      </c>
      <c r="V1415" s="53">
        <v>0</v>
      </c>
      <c r="W1415" s="53">
        <v>0</v>
      </c>
      <c r="X1415" s="53">
        <v>0</v>
      </c>
      <c r="Y1415" s="53">
        <v>0</v>
      </c>
      <c r="Z1415" s="53">
        <v>0</v>
      </c>
      <c r="AA1415" s="53">
        <v>0</v>
      </c>
      <c r="AB1415" s="53">
        <v>0</v>
      </c>
      <c r="AC1415" s="54">
        <v>0</v>
      </c>
      <c r="AD1415" s="54">
        <v>0</v>
      </c>
      <c r="AE1415" s="54">
        <v>0</v>
      </c>
      <c r="AF1415" s="54">
        <v>0</v>
      </c>
      <c r="AG1415" s="54">
        <v>0</v>
      </c>
      <c r="AH1415" s="54">
        <v>0</v>
      </c>
      <c r="AI1415" s="54">
        <v>0</v>
      </c>
      <c r="AJ1415" s="54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42" t="str">
        <f t="shared" si="46"/>
        <v/>
      </c>
      <c r="AX1415" s="142" t="str">
        <f t="shared" si="47"/>
        <v/>
      </c>
    </row>
    <row r="1416" spans="3:50">
      <c r="C1416" s="1" t="s">
        <v>1255</v>
      </c>
      <c r="D1416" s="1" t="s">
        <v>1256</v>
      </c>
      <c r="I1416" s="53">
        <v>0</v>
      </c>
      <c r="AW1416" s="142" t="str">
        <f t="shared" si="46"/>
        <v/>
      </c>
      <c r="AX1416" s="142" t="str">
        <f t="shared" si="47"/>
        <v/>
      </c>
    </row>
    <row r="1417" spans="3:50">
      <c r="C1417" s="1" t="s">
        <v>1255</v>
      </c>
      <c r="D1417" s="1" t="s">
        <v>1257</v>
      </c>
      <c r="I1417" s="53">
        <v>0</v>
      </c>
      <c r="AW1417" s="142" t="str">
        <f t="shared" si="46"/>
        <v/>
      </c>
      <c r="AX1417" s="142" t="str">
        <f t="shared" si="47"/>
        <v/>
      </c>
    </row>
    <row r="1418" spans="3:50">
      <c r="C1418" s="1" t="s">
        <v>1255</v>
      </c>
      <c r="D1418" s="1" t="s">
        <v>1258</v>
      </c>
      <c r="I1418" s="53">
        <v>0</v>
      </c>
      <c r="AW1418" s="142" t="str">
        <f t="shared" si="46"/>
        <v/>
      </c>
      <c r="AX1418" s="142" t="str">
        <f t="shared" si="47"/>
        <v/>
      </c>
    </row>
    <row r="1419" spans="3:50">
      <c r="C1419" s="1" t="s">
        <v>1255</v>
      </c>
      <c r="D1419" s="1" t="s">
        <v>1259</v>
      </c>
      <c r="I1419" s="53">
        <v>0</v>
      </c>
      <c r="AW1419" s="142" t="str">
        <f t="shared" si="46"/>
        <v/>
      </c>
      <c r="AX1419" s="142" t="str">
        <f t="shared" si="47"/>
        <v/>
      </c>
    </row>
    <row r="1420" spans="3:50">
      <c r="C1420" s="1" t="s">
        <v>1255</v>
      </c>
      <c r="D1420" s="1" t="s">
        <v>1260</v>
      </c>
      <c r="I1420" s="53">
        <v>0</v>
      </c>
      <c r="AW1420" s="142" t="str">
        <f t="shared" si="46"/>
        <v/>
      </c>
      <c r="AX1420" s="142" t="str">
        <f t="shared" si="47"/>
        <v/>
      </c>
    </row>
    <row r="1421" spans="3:50">
      <c r="C1421" s="1" t="s">
        <v>1255</v>
      </c>
      <c r="D1421" s="1" t="s">
        <v>1249</v>
      </c>
      <c r="I1421" s="53">
        <v>0</v>
      </c>
      <c r="AW1421" s="142" t="str">
        <f t="shared" si="46"/>
        <v/>
      </c>
      <c r="AX1421" s="142" t="str">
        <f t="shared" si="47"/>
        <v/>
      </c>
    </row>
    <row r="1422" spans="3:50">
      <c r="C1422" s="1" t="s">
        <v>1255</v>
      </c>
      <c r="D1422" s="1" t="s">
        <v>1261</v>
      </c>
      <c r="I1422" s="53">
        <v>0</v>
      </c>
      <c r="AW1422" s="142" t="str">
        <f t="shared" si="46"/>
        <v/>
      </c>
      <c r="AX1422" s="142" t="str">
        <f t="shared" si="47"/>
        <v/>
      </c>
    </row>
    <row r="1423" spans="3:50">
      <c r="C1423" s="1" t="s">
        <v>1255</v>
      </c>
      <c r="D1423" s="1" t="s">
        <v>1262</v>
      </c>
      <c r="I1423" s="53">
        <v>0</v>
      </c>
      <c r="AW1423" s="142" t="str">
        <f t="shared" si="46"/>
        <v/>
      </c>
      <c r="AX1423" s="142" t="str">
        <f t="shared" si="47"/>
        <v/>
      </c>
    </row>
    <row r="1424" spans="3:50">
      <c r="C1424" s="1" t="s">
        <v>1255</v>
      </c>
      <c r="D1424" s="1" t="s">
        <v>1073</v>
      </c>
      <c r="I1424" s="53">
        <v>0</v>
      </c>
      <c r="AW1424" s="142" t="str">
        <f t="shared" si="46"/>
        <v/>
      </c>
      <c r="AX1424" s="142" t="str">
        <f t="shared" si="47"/>
        <v/>
      </c>
    </row>
    <row r="1425" spans="3:50">
      <c r="C1425" s="1" t="s">
        <v>1255</v>
      </c>
      <c r="D1425" s="1" t="s">
        <v>1263</v>
      </c>
      <c r="I1425" s="53">
        <v>0</v>
      </c>
      <c r="AW1425" s="142" t="str">
        <f t="shared" si="46"/>
        <v/>
      </c>
      <c r="AX1425" s="142" t="str">
        <f t="shared" si="47"/>
        <v/>
      </c>
    </row>
    <row r="1426" spans="3:50">
      <c r="C1426" s="1" t="s">
        <v>1255</v>
      </c>
      <c r="D1426" s="1" t="s">
        <v>1264</v>
      </c>
      <c r="I1426" s="53">
        <v>0</v>
      </c>
      <c r="AW1426" s="142" t="str">
        <f t="shared" ref="AW1426:AW1475" si="48">IF(SUM($E1426:$AV1426)&lt;&gt;0,IFERROR(IFERROR(INDEX(pname,MATCH($B1426,pid_fao,0),1),INDEX(pname,MATCH($B1426,pid_th,0),1)),""),"")</f>
        <v/>
      </c>
      <c r="AX1426" s="142" t="str">
        <f t="shared" ref="AX1426:AX1475" si="49">IF(SUM($E1426:$AV1426)&lt;&gt;0,IFERROR(IFERROR(INDEX(pname,MATCH($B1426,pid_fao,0),5),INDEX(pname,MATCH($B1426,pid_th,0),5)),""),"")</f>
        <v/>
      </c>
    </row>
    <row r="1427" spans="3:50">
      <c r="C1427" s="1" t="s">
        <v>1255</v>
      </c>
      <c r="D1427" s="1" t="s">
        <v>1265</v>
      </c>
      <c r="I1427" s="53">
        <v>0</v>
      </c>
      <c r="AW1427" s="142" t="str">
        <f t="shared" si="48"/>
        <v/>
      </c>
      <c r="AX1427" s="142" t="str">
        <f t="shared" si="49"/>
        <v/>
      </c>
    </row>
    <row r="1428" spans="3:50">
      <c r="C1428" s="1" t="s">
        <v>1255</v>
      </c>
      <c r="D1428" s="1" t="s">
        <v>1266</v>
      </c>
      <c r="I1428" s="53">
        <v>0</v>
      </c>
      <c r="AW1428" s="142" t="str">
        <f t="shared" si="48"/>
        <v/>
      </c>
      <c r="AX1428" s="142" t="str">
        <f t="shared" si="49"/>
        <v/>
      </c>
    </row>
    <row r="1429" spans="3:50">
      <c r="C1429" s="1" t="s">
        <v>1255</v>
      </c>
      <c r="D1429" s="1" t="s">
        <v>1267</v>
      </c>
      <c r="I1429" s="53">
        <v>0</v>
      </c>
      <c r="AW1429" s="142" t="str">
        <f t="shared" si="48"/>
        <v/>
      </c>
      <c r="AX1429" s="142" t="str">
        <f t="shared" si="49"/>
        <v/>
      </c>
    </row>
    <row r="1430" spans="3:50">
      <c r="C1430" s="1" t="s">
        <v>1255</v>
      </c>
      <c r="D1430" s="1" t="s">
        <v>1268</v>
      </c>
      <c r="I1430" s="53">
        <v>0</v>
      </c>
      <c r="AW1430" s="142" t="str">
        <f t="shared" si="48"/>
        <v/>
      </c>
      <c r="AX1430" s="142" t="str">
        <f t="shared" si="49"/>
        <v/>
      </c>
    </row>
    <row r="1431" spans="3:50">
      <c r="C1431" s="1" t="s">
        <v>1255</v>
      </c>
      <c r="D1431" s="1" t="s">
        <v>1269</v>
      </c>
      <c r="I1431" s="53">
        <v>0</v>
      </c>
      <c r="AW1431" s="142" t="str">
        <f t="shared" si="48"/>
        <v/>
      </c>
      <c r="AX1431" s="142" t="str">
        <f t="shared" si="49"/>
        <v/>
      </c>
    </row>
    <row r="1432" spans="3:50">
      <c r="C1432" s="1" t="s">
        <v>1255</v>
      </c>
      <c r="D1432" s="1" t="s">
        <v>1270</v>
      </c>
      <c r="I1432" s="53">
        <v>0</v>
      </c>
      <c r="AW1432" s="142" t="str">
        <f t="shared" si="48"/>
        <v/>
      </c>
      <c r="AX1432" s="142" t="str">
        <f t="shared" si="49"/>
        <v/>
      </c>
    </row>
    <row r="1433" spans="3:50">
      <c r="C1433" s="1" t="s">
        <v>1255</v>
      </c>
      <c r="D1433" s="1" t="s">
        <v>1271</v>
      </c>
      <c r="I1433" s="53">
        <v>0</v>
      </c>
      <c r="AW1433" s="142" t="str">
        <f t="shared" si="48"/>
        <v/>
      </c>
      <c r="AX1433" s="142" t="str">
        <f t="shared" si="49"/>
        <v/>
      </c>
    </row>
    <row r="1434" spans="3:50">
      <c r="C1434" s="1" t="s">
        <v>1255</v>
      </c>
      <c r="D1434" s="1" t="s">
        <v>1272</v>
      </c>
      <c r="E1434" s="1">
        <v>1</v>
      </c>
      <c r="F1434" s="1">
        <v>10</v>
      </c>
      <c r="G1434" s="1">
        <v>10</v>
      </c>
      <c r="I1434" s="53">
        <v>0</v>
      </c>
      <c r="L1434" s="53" t="s">
        <v>1357</v>
      </c>
      <c r="M1434" s="53">
        <v>0</v>
      </c>
      <c r="N1434" s="53">
        <v>0</v>
      </c>
      <c r="O1434" s="53">
        <v>0</v>
      </c>
      <c r="P1434" s="53">
        <v>0</v>
      </c>
      <c r="Q1434" s="53">
        <v>0</v>
      </c>
      <c r="R1434" s="53">
        <v>0</v>
      </c>
      <c r="S1434" s="53">
        <v>0</v>
      </c>
      <c r="T1434" s="53">
        <v>0</v>
      </c>
      <c r="U1434" s="53">
        <v>0</v>
      </c>
      <c r="V1434" s="53">
        <v>0</v>
      </c>
      <c r="W1434" s="53">
        <v>0</v>
      </c>
      <c r="X1434" s="53">
        <v>0</v>
      </c>
      <c r="Y1434" s="53">
        <v>0</v>
      </c>
      <c r="Z1434" s="53">
        <v>0</v>
      </c>
      <c r="AA1434" s="53">
        <v>0</v>
      </c>
      <c r="AB1434" s="53">
        <v>0</v>
      </c>
      <c r="AC1434" s="54">
        <v>0</v>
      </c>
      <c r="AD1434" s="54">
        <v>0</v>
      </c>
      <c r="AE1434" s="54">
        <v>0</v>
      </c>
      <c r="AF1434" s="54">
        <v>0</v>
      </c>
      <c r="AG1434" s="54">
        <v>0</v>
      </c>
      <c r="AH1434" s="54">
        <v>0</v>
      </c>
      <c r="AI1434" s="54">
        <v>0</v>
      </c>
      <c r="AJ1434" s="54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42" t="str">
        <f t="shared" si="48"/>
        <v/>
      </c>
      <c r="AX1434" s="142" t="str">
        <f t="shared" si="49"/>
        <v/>
      </c>
    </row>
    <row r="1435" spans="3:50">
      <c r="C1435" s="1" t="s">
        <v>1255</v>
      </c>
      <c r="D1435" s="1" t="s">
        <v>1273</v>
      </c>
      <c r="I1435" s="53">
        <v>0</v>
      </c>
      <c r="AW1435" s="142" t="str">
        <f t="shared" si="48"/>
        <v/>
      </c>
      <c r="AX1435" s="142" t="str">
        <f t="shared" si="49"/>
        <v/>
      </c>
    </row>
    <row r="1436" spans="3:50">
      <c r="C1436" s="1" t="s">
        <v>1255</v>
      </c>
      <c r="D1436" s="1" t="s">
        <v>1274</v>
      </c>
      <c r="I1436" s="53">
        <v>0</v>
      </c>
      <c r="AW1436" s="142" t="str">
        <f t="shared" si="48"/>
        <v/>
      </c>
      <c r="AX1436" s="142" t="str">
        <f t="shared" si="49"/>
        <v/>
      </c>
    </row>
    <row r="1437" spans="3:50">
      <c r="C1437" s="1" t="s">
        <v>1255</v>
      </c>
      <c r="D1437" s="1" t="s">
        <v>1275</v>
      </c>
      <c r="I1437" s="53">
        <v>0</v>
      </c>
      <c r="AW1437" s="142" t="str">
        <f t="shared" si="48"/>
        <v/>
      </c>
      <c r="AX1437" s="142" t="str">
        <f t="shared" si="49"/>
        <v/>
      </c>
    </row>
    <row r="1438" spans="3:50">
      <c r="C1438" s="1" t="s">
        <v>1255</v>
      </c>
      <c r="D1438" s="1" t="s">
        <v>1253</v>
      </c>
      <c r="I1438" s="53">
        <v>0</v>
      </c>
      <c r="AW1438" s="142" t="str">
        <f t="shared" si="48"/>
        <v/>
      </c>
      <c r="AX1438" s="142" t="str">
        <f t="shared" si="49"/>
        <v/>
      </c>
    </row>
    <row r="1439" spans="3:50">
      <c r="C1439" s="1" t="s">
        <v>1255</v>
      </c>
      <c r="D1439" s="1" t="s">
        <v>1276</v>
      </c>
      <c r="I1439" s="53">
        <v>0</v>
      </c>
      <c r="AW1439" s="142" t="str">
        <f t="shared" si="48"/>
        <v/>
      </c>
      <c r="AX1439" s="142" t="str">
        <f t="shared" si="49"/>
        <v/>
      </c>
    </row>
    <row r="1440" spans="3:50">
      <c r="C1440" s="1" t="s">
        <v>1255</v>
      </c>
      <c r="D1440" s="1" t="s">
        <v>1277</v>
      </c>
      <c r="I1440" s="53">
        <v>0</v>
      </c>
      <c r="AW1440" s="142" t="str">
        <f t="shared" si="48"/>
        <v/>
      </c>
      <c r="AX1440" s="142" t="str">
        <f t="shared" si="49"/>
        <v/>
      </c>
    </row>
    <row r="1441" spans="3:50">
      <c r="C1441" s="1" t="s">
        <v>1289</v>
      </c>
      <c r="E1441" s="1">
        <v>9</v>
      </c>
      <c r="F1441" s="1">
        <v>270</v>
      </c>
      <c r="G1441" s="1">
        <v>270</v>
      </c>
      <c r="H1441" s="1">
        <v>2504</v>
      </c>
      <c r="I1441" s="53">
        <v>676</v>
      </c>
      <c r="J1441" s="1">
        <v>100</v>
      </c>
      <c r="K1441" s="1">
        <v>0</v>
      </c>
      <c r="L1441" s="53">
        <v>676</v>
      </c>
      <c r="M1441" s="53">
        <v>0</v>
      </c>
      <c r="N1441" s="53">
        <v>0</v>
      </c>
      <c r="O1441" s="53">
        <v>0</v>
      </c>
      <c r="P1441" s="53">
        <v>0</v>
      </c>
      <c r="Q1441" s="53">
        <v>0</v>
      </c>
      <c r="R1441" s="53">
        <v>0</v>
      </c>
      <c r="S1441" s="53">
        <v>0</v>
      </c>
      <c r="T1441" s="53">
        <v>0</v>
      </c>
      <c r="U1441" s="53">
        <v>20</v>
      </c>
      <c r="V1441" s="53">
        <v>20</v>
      </c>
      <c r="W1441" s="53">
        <v>20</v>
      </c>
      <c r="X1441" s="53">
        <v>20</v>
      </c>
      <c r="Y1441" s="53">
        <v>20</v>
      </c>
      <c r="Z1441" s="53">
        <v>0</v>
      </c>
      <c r="AA1441" s="53">
        <v>0</v>
      </c>
      <c r="AB1441" s="53">
        <v>0</v>
      </c>
      <c r="AC1441" s="54">
        <v>0</v>
      </c>
      <c r="AD1441" s="54">
        <v>0</v>
      </c>
      <c r="AE1441" s="54">
        <v>0</v>
      </c>
      <c r="AF1441" s="54">
        <v>0</v>
      </c>
      <c r="AG1441" s="54">
        <v>0</v>
      </c>
      <c r="AH1441" s="54">
        <v>0</v>
      </c>
      <c r="AI1441" s="54">
        <v>0</v>
      </c>
      <c r="AJ1441" s="54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42" t="str">
        <f t="shared" si="48"/>
        <v/>
      </c>
      <c r="AX1441" s="142" t="str">
        <f t="shared" si="49"/>
        <v/>
      </c>
    </row>
    <row r="1442" spans="3:50">
      <c r="C1442" s="1" t="s">
        <v>1290</v>
      </c>
      <c r="D1442" s="1" t="s">
        <v>1291</v>
      </c>
      <c r="I1442" s="53">
        <v>0</v>
      </c>
      <c r="L1442" s="53">
        <v>0</v>
      </c>
      <c r="AW1442" s="142" t="str">
        <f t="shared" si="48"/>
        <v/>
      </c>
      <c r="AX1442" s="142" t="str">
        <f t="shared" si="49"/>
        <v/>
      </c>
    </row>
    <row r="1443" spans="3:50">
      <c r="C1443" s="1" t="s">
        <v>1290</v>
      </c>
      <c r="D1443" s="1" t="s">
        <v>1292</v>
      </c>
      <c r="E1443" s="1">
        <v>7</v>
      </c>
      <c r="F1443" s="1">
        <v>185</v>
      </c>
      <c r="G1443" s="1">
        <v>185</v>
      </c>
      <c r="H1443" s="1">
        <v>2500</v>
      </c>
      <c r="I1443" s="53">
        <v>463</v>
      </c>
      <c r="J1443" s="1">
        <v>100</v>
      </c>
      <c r="L1443" s="53">
        <v>463</v>
      </c>
      <c r="M1443" s="53">
        <v>0</v>
      </c>
      <c r="N1443" s="53">
        <v>0</v>
      </c>
      <c r="O1443" s="53">
        <v>0</v>
      </c>
      <c r="P1443" s="53">
        <v>0</v>
      </c>
      <c r="Q1443" s="53">
        <v>0</v>
      </c>
      <c r="R1443" s="53">
        <v>0</v>
      </c>
      <c r="S1443" s="53">
        <v>0</v>
      </c>
      <c r="T1443" s="53">
        <v>0</v>
      </c>
      <c r="U1443" s="53">
        <v>20</v>
      </c>
      <c r="V1443" s="53">
        <v>20</v>
      </c>
      <c r="W1443" s="53">
        <v>20</v>
      </c>
      <c r="X1443" s="53">
        <v>20</v>
      </c>
      <c r="Y1443" s="53">
        <v>20</v>
      </c>
      <c r="Z1443" s="53">
        <v>0</v>
      </c>
      <c r="AA1443" s="53">
        <v>0</v>
      </c>
      <c r="AB1443" s="53">
        <v>0</v>
      </c>
      <c r="AC1443" s="54">
        <v>0</v>
      </c>
      <c r="AD1443" s="54">
        <v>0</v>
      </c>
      <c r="AE1443" s="54">
        <v>0</v>
      </c>
      <c r="AF1443" s="54">
        <v>0</v>
      </c>
      <c r="AG1443" s="54">
        <v>0</v>
      </c>
      <c r="AH1443" s="54">
        <v>0</v>
      </c>
      <c r="AI1443" s="54">
        <v>0</v>
      </c>
      <c r="AJ1443" s="54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42" t="str">
        <f t="shared" si="48"/>
        <v/>
      </c>
      <c r="AX1443" s="142" t="str">
        <f t="shared" si="49"/>
        <v/>
      </c>
    </row>
    <row r="1444" spans="3:50">
      <c r="C1444" s="1" t="s">
        <v>1290</v>
      </c>
      <c r="D1444" s="1" t="s">
        <v>1290</v>
      </c>
      <c r="E1444" s="1">
        <v>1</v>
      </c>
      <c r="F1444" s="1">
        <v>35</v>
      </c>
      <c r="G1444" s="1">
        <v>35</v>
      </c>
      <c r="H1444" s="1">
        <v>2500</v>
      </c>
      <c r="I1444" s="53">
        <v>88</v>
      </c>
      <c r="J1444" s="1">
        <v>100</v>
      </c>
      <c r="L1444" s="53">
        <v>88</v>
      </c>
      <c r="M1444" s="53">
        <v>0</v>
      </c>
      <c r="N1444" s="53">
        <v>0</v>
      </c>
      <c r="O1444" s="53">
        <v>0</v>
      </c>
      <c r="P1444" s="53">
        <v>0</v>
      </c>
      <c r="Q1444" s="53">
        <v>0</v>
      </c>
      <c r="R1444" s="53">
        <v>0</v>
      </c>
      <c r="S1444" s="53">
        <v>0</v>
      </c>
      <c r="T1444" s="53">
        <v>0</v>
      </c>
      <c r="U1444" s="53">
        <v>20</v>
      </c>
      <c r="V1444" s="53">
        <v>20</v>
      </c>
      <c r="W1444" s="53">
        <v>20</v>
      </c>
      <c r="X1444" s="53">
        <v>20</v>
      </c>
      <c r="Y1444" s="53">
        <v>20</v>
      </c>
      <c r="Z1444" s="53">
        <v>0</v>
      </c>
      <c r="AA1444" s="53">
        <v>0</v>
      </c>
      <c r="AB1444" s="53">
        <v>0</v>
      </c>
      <c r="AC1444" s="54">
        <v>0</v>
      </c>
      <c r="AD1444" s="54">
        <v>0</v>
      </c>
      <c r="AE1444" s="54">
        <v>0</v>
      </c>
      <c r="AF1444" s="54">
        <v>0</v>
      </c>
      <c r="AG1444" s="54">
        <v>0</v>
      </c>
      <c r="AH1444" s="54">
        <v>0</v>
      </c>
      <c r="AI1444" s="54">
        <v>0</v>
      </c>
      <c r="AJ1444" s="54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42" t="str">
        <f t="shared" si="48"/>
        <v/>
      </c>
      <c r="AX1444" s="142" t="str">
        <f t="shared" si="49"/>
        <v/>
      </c>
    </row>
    <row r="1445" spans="3:50">
      <c r="C1445" s="1" t="s">
        <v>1290</v>
      </c>
      <c r="D1445" s="1" t="s">
        <v>1293</v>
      </c>
      <c r="E1445" s="1">
        <v>1</v>
      </c>
      <c r="F1445" s="1">
        <v>50</v>
      </c>
      <c r="G1445" s="1">
        <v>50</v>
      </c>
      <c r="H1445" s="1">
        <v>2500</v>
      </c>
      <c r="I1445" s="53">
        <v>125</v>
      </c>
      <c r="J1445" s="1">
        <v>100</v>
      </c>
      <c r="L1445" s="53">
        <v>125</v>
      </c>
      <c r="M1445" s="53">
        <v>0</v>
      </c>
      <c r="N1445" s="53">
        <v>0</v>
      </c>
      <c r="O1445" s="53">
        <v>0</v>
      </c>
      <c r="P1445" s="53">
        <v>0</v>
      </c>
      <c r="Q1445" s="53">
        <v>0</v>
      </c>
      <c r="R1445" s="53">
        <v>0</v>
      </c>
      <c r="S1445" s="53">
        <v>0</v>
      </c>
      <c r="T1445" s="53">
        <v>0</v>
      </c>
      <c r="U1445" s="53">
        <v>20</v>
      </c>
      <c r="V1445" s="53">
        <v>20</v>
      </c>
      <c r="W1445" s="53">
        <v>20</v>
      </c>
      <c r="X1445" s="53">
        <v>20</v>
      </c>
      <c r="Y1445" s="53">
        <v>20</v>
      </c>
      <c r="Z1445" s="53">
        <v>0</v>
      </c>
      <c r="AA1445" s="53">
        <v>0</v>
      </c>
      <c r="AB1445" s="53">
        <v>0</v>
      </c>
      <c r="AC1445" s="54">
        <v>0</v>
      </c>
      <c r="AD1445" s="54">
        <v>0</v>
      </c>
      <c r="AE1445" s="54">
        <v>0</v>
      </c>
      <c r="AF1445" s="54">
        <v>0</v>
      </c>
      <c r="AG1445" s="54">
        <v>0</v>
      </c>
      <c r="AH1445" s="54">
        <v>0</v>
      </c>
      <c r="AI1445" s="54">
        <v>0</v>
      </c>
      <c r="AJ1445" s="54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42" t="str">
        <f t="shared" si="48"/>
        <v/>
      </c>
      <c r="AX1445" s="142" t="str">
        <f t="shared" si="49"/>
        <v/>
      </c>
    </row>
    <row r="1446" spans="3:50">
      <c r="C1446" s="1" t="s">
        <v>1290</v>
      </c>
      <c r="D1446" s="1" t="s">
        <v>1294</v>
      </c>
      <c r="I1446" s="53">
        <v>0</v>
      </c>
      <c r="L1446" s="53">
        <v>0</v>
      </c>
      <c r="AW1446" s="142" t="str">
        <f t="shared" si="48"/>
        <v/>
      </c>
      <c r="AX1446" s="142" t="str">
        <f t="shared" si="49"/>
        <v/>
      </c>
    </row>
    <row r="1447" spans="3:50">
      <c r="C1447" s="1" t="s">
        <v>1314</v>
      </c>
      <c r="E1447" s="1">
        <v>12</v>
      </c>
      <c r="F1447" s="1">
        <v>150.25</v>
      </c>
      <c r="G1447" s="1">
        <v>150.25</v>
      </c>
      <c r="H1447" s="1">
        <v>1304</v>
      </c>
      <c r="I1447" s="53">
        <v>195.95</v>
      </c>
      <c r="J1447" s="1">
        <v>100</v>
      </c>
      <c r="K1447" s="1">
        <v>0</v>
      </c>
      <c r="L1447" s="53">
        <v>195.95</v>
      </c>
      <c r="M1447" s="53">
        <v>0</v>
      </c>
      <c r="N1447" s="53">
        <v>0</v>
      </c>
      <c r="O1447" s="53">
        <v>0</v>
      </c>
      <c r="P1447" s="53">
        <v>0</v>
      </c>
      <c r="Q1447" s="53">
        <v>13.333333333333334</v>
      </c>
      <c r="R1447" s="53">
        <v>16.666666666666668</v>
      </c>
      <c r="S1447" s="53">
        <v>3.3333333333333335</v>
      </c>
      <c r="T1447" s="53">
        <v>0</v>
      </c>
      <c r="U1447" s="53">
        <v>0</v>
      </c>
      <c r="V1447" s="53">
        <v>0</v>
      </c>
      <c r="W1447" s="53">
        <v>0</v>
      </c>
      <c r="X1447" s="53">
        <v>30</v>
      </c>
      <c r="Y1447" s="53">
        <v>36.666666666666664</v>
      </c>
      <c r="Z1447" s="53">
        <v>5</v>
      </c>
      <c r="AA1447" s="53">
        <v>5</v>
      </c>
      <c r="AB1447" s="53">
        <v>5</v>
      </c>
      <c r="AC1447" s="54">
        <v>13.333333333333334</v>
      </c>
      <c r="AD1447" s="54">
        <v>16.666666666666668</v>
      </c>
      <c r="AE1447" s="54">
        <v>3.3333333333333335</v>
      </c>
      <c r="AF1447" s="54">
        <v>0</v>
      </c>
      <c r="AG1447" s="54">
        <v>0</v>
      </c>
      <c r="AH1447" s="54">
        <v>0</v>
      </c>
      <c r="AI1447" s="54">
        <v>0</v>
      </c>
      <c r="AJ1447" s="54">
        <v>30</v>
      </c>
      <c r="AK1447" s="1">
        <v>36.666666666666664</v>
      </c>
      <c r="AL1447" s="1">
        <v>5</v>
      </c>
      <c r="AM1447" s="1">
        <v>5</v>
      </c>
      <c r="AN1447" s="1">
        <v>5</v>
      </c>
      <c r="AO1447" s="1">
        <v>13.333333333333334</v>
      </c>
      <c r="AP1447" s="1">
        <v>16.666666666666668</v>
      </c>
      <c r="AQ1447" s="1">
        <v>3.3333333333333335</v>
      </c>
      <c r="AR1447" s="1">
        <v>0</v>
      </c>
      <c r="AS1447" s="1">
        <v>0</v>
      </c>
      <c r="AT1447" s="1">
        <v>0</v>
      </c>
      <c r="AU1447" s="1">
        <v>0</v>
      </c>
      <c r="AV1447" s="1">
        <v>30</v>
      </c>
      <c r="AW1447" s="142" t="str">
        <f t="shared" si="48"/>
        <v/>
      </c>
      <c r="AX1447" s="142" t="str">
        <f t="shared" si="49"/>
        <v/>
      </c>
    </row>
    <row r="1448" spans="3:50">
      <c r="C1448" s="1" t="s">
        <v>1315</v>
      </c>
      <c r="D1448" s="1" t="s">
        <v>1316</v>
      </c>
      <c r="AW1448" s="142" t="str">
        <f t="shared" si="48"/>
        <v/>
      </c>
      <c r="AX1448" s="142" t="str">
        <f t="shared" si="49"/>
        <v/>
      </c>
    </row>
    <row r="1449" spans="3:50">
      <c r="C1449" s="1" t="s">
        <v>1315</v>
      </c>
      <c r="D1449" s="1" t="s">
        <v>1317</v>
      </c>
      <c r="AW1449" s="142" t="str">
        <f t="shared" si="48"/>
        <v/>
      </c>
      <c r="AX1449" s="142" t="str">
        <f t="shared" si="49"/>
        <v/>
      </c>
    </row>
    <row r="1450" spans="3:50">
      <c r="C1450" s="1" t="s">
        <v>1315</v>
      </c>
      <c r="D1450" s="1" t="s">
        <v>1318</v>
      </c>
      <c r="AW1450" s="142" t="str">
        <f t="shared" si="48"/>
        <v/>
      </c>
      <c r="AX1450" s="142" t="str">
        <f t="shared" si="49"/>
        <v/>
      </c>
    </row>
    <row r="1451" spans="3:50">
      <c r="C1451" s="1" t="s">
        <v>1315</v>
      </c>
      <c r="D1451" s="1" t="s">
        <v>1319</v>
      </c>
      <c r="AW1451" s="142" t="str">
        <f t="shared" si="48"/>
        <v/>
      </c>
      <c r="AX1451" s="142" t="str">
        <f t="shared" si="49"/>
        <v/>
      </c>
    </row>
    <row r="1452" spans="3:50">
      <c r="C1452" s="1" t="s">
        <v>1315</v>
      </c>
      <c r="D1452" s="1" t="s">
        <v>1320</v>
      </c>
      <c r="AW1452" s="142" t="str">
        <f t="shared" si="48"/>
        <v/>
      </c>
      <c r="AX1452" s="142" t="str">
        <f t="shared" si="49"/>
        <v/>
      </c>
    </row>
    <row r="1453" spans="3:50">
      <c r="C1453" s="1" t="s">
        <v>1315</v>
      </c>
      <c r="D1453" s="1" t="s">
        <v>1321</v>
      </c>
      <c r="AW1453" s="142" t="str">
        <f t="shared" si="48"/>
        <v/>
      </c>
      <c r="AX1453" s="142" t="str">
        <f t="shared" si="49"/>
        <v/>
      </c>
    </row>
    <row r="1454" spans="3:50">
      <c r="C1454" s="1" t="s">
        <v>1315</v>
      </c>
      <c r="D1454" s="1" t="s">
        <v>1322</v>
      </c>
      <c r="E1454" s="1">
        <v>8</v>
      </c>
      <c r="F1454" s="1">
        <v>47</v>
      </c>
      <c r="G1454" s="1">
        <v>47</v>
      </c>
      <c r="H1454" s="1">
        <v>3000</v>
      </c>
      <c r="I1454" s="53">
        <v>141</v>
      </c>
      <c r="J1454" s="1">
        <v>100</v>
      </c>
      <c r="L1454" s="53">
        <v>141</v>
      </c>
      <c r="M1454" s="53">
        <v>0</v>
      </c>
      <c r="N1454" s="53">
        <v>0</v>
      </c>
      <c r="O1454" s="53">
        <v>0</v>
      </c>
      <c r="P1454" s="53">
        <v>0</v>
      </c>
      <c r="Q1454" s="53">
        <v>0</v>
      </c>
      <c r="R1454" s="53">
        <v>0</v>
      </c>
      <c r="S1454" s="53">
        <v>0</v>
      </c>
      <c r="T1454" s="53">
        <v>0</v>
      </c>
      <c r="U1454" s="53">
        <v>0</v>
      </c>
      <c r="V1454" s="53">
        <v>0</v>
      </c>
      <c r="W1454" s="53">
        <v>0</v>
      </c>
      <c r="X1454" s="53">
        <v>60</v>
      </c>
      <c r="Y1454" s="53">
        <v>10</v>
      </c>
      <c r="Z1454" s="53">
        <v>10</v>
      </c>
      <c r="AA1454" s="53">
        <v>10</v>
      </c>
      <c r="AB1454" s="53">
        <v>10</v>
      </c>
      <c r="AC1454" s="54">
        <v>0</v>
      </c>
      <c r="AD1454" s="54">
        <v>0</v>
      </c>
      <c r="AE1454" s="54">
        <v>0</v>
      </c>
      <c r="AF1454" s="54">
        <v>0</v>
      </c>
      <c r="AG1454" s="54">
        <v>0</v>
      </c>
      <c r="AH1454" s="54">
        <v>0</v>
      </c>
      <c r="AI1454" s="54">
        <v>0</v>
      </c>
      <c r="AJ1454" s="54">
        <v>60</v>
      </c>
      <c r="AK1454" s="1">
        <v>10</v>
      </c>
      <c r="AL1454" s="1">
        <v>10</v>
      </c>
      <c r="AM1454" s="1">
        <v>10</v>
      </c>
      <c r="AN1454" s="1">
        <v>10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60</v>
      </c>
      <c r="AW1454" s="142" t="str">
        <f t="shared" si="48"/>
        <v/>
      </c>
      <c r="AX1454" s="142" t="str">
        <f t="shared" si="49"/>
        <v/>
      </c>
    </row>
    <row r="1455" spans="3:50">
      <c r="C1455" s="1" t="s">
        <v>1315</v>
      </c>
      <c r="D1455" s="1" t="s">
        <v>1323</v>
      </c>
      <c r="E1455" s="1">
        <v>1</v>
      </c>
      <c r="F1455" s="1">
        <v>5.25</v>
      </c>
      <c r="G1455" s="1">
        <v>5.25</v>
      </c>
      <c r="H1455" s="1">
        <v>3000</v>
      </c>
      <c r="I1455" s="53">
        <v>15.75</v>
      </c>
      <c r="J1455" s="1">
        <v>100</v>
      </c>
      <c r="L1455" s="53">
        <v>15.75</v>
      </c>
      <c r="M1455" s="53">
        <v>0</v>
      </c>
      <c r="N1455" s="53">
        <v>0</v>
      </c>
      <c r="O1455" s="53">
        <v>0</v>
      </c>
      <c r="P1455" s="53">
        <v>0</v>
      </c>
      <c r="Q1455" s="53">
        <v>0</v>
      </c>
      <c r="R1455" s="53">
        <v>0</v>
      </c>
      <c r="S1455" s="53">
        <v>0</v>
      </c>
      <c r="T1455" s="53">
        <v>0</v>
      </c>
      <c r="U1455" s="53">
        <v>0</v>
      </c>
      <c r="V1455" s="53">
        <v>0</v>
      </c>
      <c r="W1455" s="53">
        <v>0</v>
      </c>
      <c r="Y1455" s="53">
        <v>100</v>
      </c>
      <c r="AC1455" s="54">
        <v>0</v>
      </c>
      <c r="AD1455" s="54">
        <v>0</v>
      </c>
      <c r="AE1455" s="54">
        <v>0</v>
      </c>
      <c r="AF1455" s="54">
        <v>0</v>
      </c>
      <c r="AG1455" s="54">
        <v>0</v>
      </c>
      <c r="AH1455" s="54">
        <v>0</v>
      </c>
      <c r="AI1455" s="54">
        <v>0</v>
      </c>
      <c r="AK1455" s="1">
        <v>100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W1455" s="142" t="str">
        <f t="shared" si="48"/>
        <v/>
      </c>
      <c r="AX1455" s="142" t="str">
        <f t="shared" si="49"/>
        <v/>
      </c>
    </row>
    <row r="1456" spans="3:50">
      <c r="C1456" s="1" t="s">
        <v>1315</v>
      </c>
      <c r="D1456" s="1" t="s">
        <v>1315</v>
      </c>
      <c r="AW1456" s="142" t="str">
        <f t="shared" si="48"/>
        <v/>
      </c>
      <c r="AX1456" s="142" t="str">
        <f t="shared" si="49"/>
        <v/>
      </c>
    </row>
    <row r="1457" spans="3:50">
      <c r="C1457" s="1" t="s">
        <v>1315</v>
      </c>
      <c r="D1457" s="1" t="s">
        <v>1324</v>
      </c>
      <c r="AW1457" s="142" t="str">
        <f t="shared" si="48"/>
        <v/>
      </c>
      <c r="AX1457" s="142" t="str">
        <f t="shared" si="49"/>
        <v/>
      </c>
    </row>
    <row r="1458" spans="3:50">
      <c r="C1458" s="1" t="s">
        <v>1315</v>
      </c>
      <c r="D1458" s="1" t="s">
        <v>1325</v>
      </c>
      <c r="E1458" s="1">
        <v>3</v>
      </c>
      <c r="F1458" s="1">
        <v>98</v>
      </c>
      <c r="G1458" s="1">
        <v>98</v>
      </c>
      <c r="H1458" s="1">
        <v>400</v>
      </c>
      <c r="I1458" s="53">
        <v>39.200000000000003</v>
      </c>
      <c r="J1458" s="1">
        <v>100</v>
      </c>
      <c r="L1458" s="53">
        <v>39.200000000000003</v>
      </c>
      <c r="M1458" s="53">
        <v>0</v>
      </c>
      <c r="N1458" s="53">
        <v>0</v>
      </c>
      <c r="O1458" s="53">
        <v>0</v>
      </c>
      <c r="P1458" s="53">
        <v>0</v>
      </c>
      <c r="Q1458" s="53">
        <v>40</v>
      </c>
      <c r="R1458" s="53">
        <v>50</v>
      </c>
      <c r="S1458" s="53">
        <v>10</v>
      </c>
      <c r="T1458" s="53">
        <v>0</v>
      </c>
      <c r="U1458" s="53">
        <v>0</v>
      </c>
      <c r="V1458" s="53">
        <v>0</v>
      </c>
      <c r="W1458" s="53">
        <v>0</v>
      </c>
      <c r="X1458" s="53">
        <v>0</v>
      </c>
      <c r="Y1458" s="53">
        <v>0</v>
      </c>
      <c r="Z1458" s="53">
        <v>0</v>
      </c>
      <c r="AA1458" s="53">
        <v>0</v>
      </c>
      <c r="AB1458" s="53">
        <v>0</v>
      </c>
      <c r="AC1458" s="54">
        <v>40</v>
      </c>
      <c r="AD1458" s="54">
        <v>50</v>
      </c>
      <c r="AE1458" s="54">
        <v>10</v>
      </c>
      <c r="AF1458" s="54">
        <v>0</v>
      </c>
      <c r="AG1458" s="54">
        <v>0</v>
      </c>
      <c r="AH1458" s="54">
        <v>0</v>
      </c>
      <c r="AI1458" s="54">
        <v>0</v>
      </c>
      <c r="AJ1458" s="54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40</v>
      </c>
      <c r="AP1458" s="1">
        <v>50</v>
      </c>
      <c r="AQ1458" s="1">
        <v>10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42" t="str">
        <f t="shared" si="48"/>
        <v/>
      </c>
      <c r="AX1458" s="142" t="str">
        <f t="shared" si="49"/>
        <v/>
      </c>
    </row>
    <row r="1459" spans="3:50">
      <c r="C1459" s="1" t="s">
        <v>1326</v>
      </c>
      <c r="E1459" s="1">
        <v>319</v>
      </c>
      <c r="F1459" s="1">
        <v>3181</v>
      </c>
      <c r="G1459" s="1">
        <v>3181</v>
      </c>
      <c r="H1459" s="1">
        <v>2000</v>
      </c>
      <c r="I1459" s="53">
        <v>6362</v>
      </c>
      <c r="J1459" s="1">
        <v>0</v>
      </c>
      <c r="K1459" s="1">
        <v>100</v>
      </c>
      <c r="L1459" s="53">
        <v>0</v>
      </c>
      <c r="M1459" s="53">
        <v>0</v>
      </c>
      <c r="N1459" s="53">
        <v>0</v>
      </c>
      <c r="O1459" s="53">
        <v>0</v>
      </c>
      <c r="P1459" s="53">
        <v>0</v>
      </c>
      <c r="Q1459" s="53">
        <v>30</v>
      </c>
      <c r="R1459" s="53">
        <v>30</v>
      </c>
      <c r="S1459" s="53">
        <v>40</v>
      </c>
      <c r="T1459" s="53">
        <v>0</v>
      </c>
      <c r="U1459" s="53">
        <v>0</v>
      </c>
      <c r="V1459" s="53">
        <v>0</v>
      </c>
      <c r="W1459" s="53">
        <v>0</v>
      </c>
      <c r="X1459" s="53">
        <v>0</v>
      </c>
      <c r="Y1459" s="53">
        <v>0</v>
      </c>
      <c r="Z1459" s="53">
        <v>0</v>
      </c>
      <c r="AA1459" s="53">
        <v>0</v>
      </c>
      <c r="AB1459" s="53">
        <v>0</v>
      </c>
      <c r="AC1459" s="54">
        <v>30</v>
      </c>
      <c r="AD1459" s="54">
        <v>30</v>
      </c>
      <c r="AE1459" s="54">
        <v>40</v>
      </c>
      <c r="AF1459" s="54">
        <v>0</v>
      </c>
      <c r="AG1459" s="54">
        <v>0</v>
      </c>
      <c r="AH1459" s="54">
        <v>0</v>
      </c>
      <c r="AI1459" s="54">
        <v>0</v>
      </c>
      <c r="AJ1459" s="54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30</v>
      </c>
      <c r="AP1459" s="1">
        <v>30</v>
      </c>
      <c r="AQ1459" s="1">
        <v>40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42" t="str">
        <f t="shared" si="48"/>
        <v/>
      </c>
      <c r="AX1459" s="142" t="str">
        <f t="shared" si="49"/>
        <v/>
      </c>
    </row>
    <row r="1460" spans="3:50">
      <c r="C1460" s="1" t="s">
        <v>1327</v>
      </c>
      <c r="D1460" s="1" t="s">
        <v>1328</v>
      </c>
      <c r="E1460" s="1">
        <v>56</v>
      </c>
      <c r="F1460" s="1">
        <v>707</v>
      </c>
      <c r="G1460" s="1">
        <v>707</v>
      </c>
      <c r="H1460" s="1">
        <v>2000</v>
      </c>
      <c r="I1460" s="53">
        <v>1414</v>
      </c>
      <c r="J1460" s="1">
        <v>0</v>
      </c>
      <c r="K1460" s="1">
        <v>100</v>
      </c>
      <c r="M1460" s="53">
        <v>0</v>
      </c>
      <c r="N1460" s="53">
        <v>0</v>
      </c>
      <c r="O1460" s="53">
        <v>0</v>
      </c>
      <c r="P1460" s="53">
        <v>0</v>
      </c>
      <c r="Q1460" s="53">
        <v>30</v>
      </c>
      <c r="R1460" s="53">
        <v>30</v>
      </c>
      <c r="S1460" s="53">
        <v>40</v>
      </c>
      <c r="T1460" s="53">
        <v>0</v>
      </c>
      <c r="U1460" s="53">
        <v>0</v>
      </c>
      <c r="V1460" s="53">
        <v>0</v>
      </c>
      <c r="W1460" s="53">
        <v>0</v>
      </c>
      <c r="X1460" s="53">
        <v>0</v>
      </c>
      <c r="Y1460" s="53">
        <v>0</v>
      </c>
      <c r="Z1460" s="53">
        <v>0</v>
      </c>
      <c r="AA1460" s="53">
        <v>0</v>
      </c>
      <c r="AB1460" s="53">
        <v>0</v>
      </c>
      <c r="AC1460" s="54">
        <v>30</v>
      </c>
      <c r="AD1460" s="54">
        <v>30</v>
      </c>
      <c r="AE1460" s="54">
        <v>40</v>
      </c>
      <c r="AF1460" s="54">
        <v>0</v>
      </c>
      <c r="AG1460" s="54">
        <v>0</v>
      </c>
      <c r="AH1460" s="54">
        <v>0</v>
      </c>
      <c r="AI1460" s="54">
        <v>0</v>
      </c>
      <c r="AJ1460" s="54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30</v>
      </c>
      <c r="AP1460" s="1">
        <v>30</v>
      </c>
      <c r="AQ1460" s="1">
        <v>40</v>
      </c>
      <c r="AR1460" s="1">
        <v>0</v>
      </c>
      <c r="AS1460" s="1">
        <v>0</v>
      </c>
      <c r="AT1460" s="1">
        <v>0</v>
      </c>
      <c r="AU1460" s="1">
        <v>0</v>
      </c>
      <c r="AV1460" s="1">
        <v>0</v>
      </c>
      <c r="AW1460" s="142" t="str">
        <f t="shared" si="48"/>
        <v/>
      </c>
      <c r="AX1460" s="142" t="str">
        <f t="shared" si="49"/>
        <v/>
      </c>
    </row>
    <row r="1461" spans="3:50">
      <c r="C1461" s="1" t="s">
        <v>1327</v>
      </c>
      <c r="D1461" s="1" t="s">
        <v>1329</v>
      </c>
      <c r="E1461" s="1">
        <v>43</v>
      </c>
      <c r="F1461" s="1">
        <v>508</v>
      </c>
      <c r="G1461" s="1">
        <v>508</v>
      </c>
      <c r="H1461" s="1">
        <v>2000</v>
      </c>
      <c r="I1461" s="53">
        <v>1016</v>
      </c>
      <c r="J1461" s="1">
        <v>0</v>
      </c>
      <c r="K1461" s="1">
        <v>100</v>
      </c>
      <c r="M1461" s="53">
        <v>0</v>
      </c>
      <c r="N1461" s="53">
        <v>0</v>
      </c>
      <c r="O1461" s="53">
        <v>0</v>
      </c>
      <c r="P1461" s="53">
        <v>0</v>
      </c>
      <c r="Q1461" s="53">
        <v>30</v>
      </c>
      <c r="R1461" s="53">
        <v>30</v>
      </c>
      <c r="S1461" s="53">
        <v>40</v>
      </c>
      <c r="T1461" s="53">
        <v>0</v>
      </c>
      <c r="U1461" s="53">
        <v>0</v>
      </c>
      <c r="V1461" s="53">
        <v>0</v>
      </c>
      <c r="W1461" s="53">
        <v>0</v>
      </c>
      <c r="X1461" s="53">
        <v>0</v>
      </c>
      <c r="Y1461" s="53">
        <v>0</v>
      </c>
      <c r="Z1461" s="53">
        <v>0</v>
      </c>
      <c r="AA1461" s="53">
        <v>0</v>
      </c>
      <c r="AB1461" s="53">
        <v>0</v>
      </c>
      <c r="AC1461" s="54">
        <v>30</v>
      </c>
      <c r="AD1461" s="54">
        <v>30</v>
      </c>
      <c r="AE1461" s="54">
        <v>40</v>
      </c>
      <c r="AF1461" s="54">
        <v>0</v>
      </c>
      <c r="AG1461" s="54">
        <v>0</v>
      </c>
      <c r="AH1461" s="54">
        <v>0</v>
      </c>
      <c r="AI1461" s="54">
        <v>0</v>
      </c>
      <c r="AJ1461" s="54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30</v>
      </c>
      <c r="AP1461" s="1">
        <v>30</v>
      </c>
      <c r="AQ1461" s="1">
        <v>40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42" t="str">
        <f t="shared" si="48"/>
        <v/>
      </c>
      <c r="AX1461" s="142" t="str">
        <f t="shared" si="49"/>
        <v/>
      </c>
    </row>
    <row r="1462" spans="3:50">
      <c r="C1462" s="1" t="s">
        <v>1327</v>
      </c>
      <c r="D1462" s="1" t="s">
        <v>1330</v>
      </c>
      <c r="E1462" s="1">
        <v>29</v>
      </c>
      <c r="F1462" s="1">
        <v>342</v>
      </c>
      <c r="G1462" s="1">
        <v>342</v>
      </c>
      <c r="H1462" s="1">
        <v>2000</v>
      </c>
      <c r="I1462" s="53">
        <v>684</v>
      </c>
      <c r="J1462" s="1">
        <v>0</v>
      </c>
      <c r="K1462" s="1">
        <v>100</v>
      </c>
      <c r="M1462" s="53">
        <v>0</v>
      </c>
      <c r="N1462" s="53">
        <v>0</v>
      </c>
      <c r="O1462" s="53">
        <v>0</v>
      </c>
      <c r="P1462" s="53">
        <v>0</v>
      </c>
      <c r="Q1462" s="53">
        <v>30</v>
      </c>
      <c r="R1462" s="53">
        <v>30</v>
      </c>
      <c r="S1462" s="53">
        <v>40</v>
      </c>
      <c r="T1462" s="53">
        <v>0</v>
      </c>
      <c r="U1462" s="53">
        <v>0</v>
      </c>
      <c r="V1462" s="53">
        <v>0</v>
      </c>
      <c r="W1462" s="53">
        <v>0</v>
      </c>
      <c r="X1462" s="53">
        <v>0</v>
      </c>
      <c r="Y1462" s="53">
        <v>0</v>
      </c>
      <c r="Z1462" s="53">
        <v>0</v>
      </c>
      <c r="AA1462" s="53">
        <v>0</v>
      </c>
      <c r="AB1462" s="53">
        <v>0</v>
      </c>
      <c r="AC1462" s="54">
        <v>30</v>
      </c>
      <c r="AD1462" s="54">
        <v>30</v>
      </c>
      <c r="AE1462" s="54">
        <v>40</v>
      </c>
      <c r="AF1462" s="54">
        <v>0</v>
      </c>
      <c r="AG1462" s="54">
        <v>0</v>
      </c>
      <c r="AH1462" s="54">
        <v>0</v>
      </c>
      <c r="AI1462" s="54">
        <v>0</v>
      </c>
      <c r="AJ1462" s="54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30</v>
      </c>
      <c r="AP1462" s="1">
        <v>30</v>
      </c>
      <c r="AQ1462" s="1">
        <v>40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42" t="str">
        <f t="shared" si="48"/>
        <v/>
      </c>
      <c r="AX1462" s="142" t="str">
        <f t="shared" si="49"/>
        <v/>
      </c>
    </row>
    <row r="1463" spans="3:50">
      <c r="C1463" s="1" t="s">
        <v>1327</v>
      </c>
      <c r="D1463" s="1" t="s">
        <v>1331</v>
      </c>
      <c r="E1463" s="1">
        <v>41</v>
      </c>
      <c r="F1463" s="1">
        <v>517</v>
      </c>
      <c r="G1463" s="1">
        <v>517</v>
      </c>
      <c r="H1463" s="1">
        <v>2000</v>
      </c>
      <c r="I1463" s="53">
        <v>1034</v>
      </c>
      <c r="J1463" s="1">
        <v>0</v>
      </c>
      <c r="K1463" s="1">
        <v>100</v>
      </c>
      <c r="M1463" s="53">
        <v>0</v>
      </c>
      <c r="N1463" s="53">
        <v>0</v>
      </c>
      <c r="O1463" s="53">
        <v>0</v>
      </c>
      <c r="P1463" s="53">
        <v>0</v>
      </c>
      <c r="Q1463" s="53">
        <v>30</v>
      </c>
      <c r="R1463" s="53">
        <v>30</v>
      </c>
      <c r="S1463" s="53">
        <v>40</v>
      </c>
      <c r="T1463" s="53">
        <v>0</v>
      </c>
      <c r="U1463" s="53">
        <v>0</v>
      </c>
      <c r="V1463" s="53">
        <v>0</v>
      </c>
      <c r="W1463" s="53">
        <v>0</v>
      </c>
      <c r="X1463" s="53">
        <v>0</v>
      </c>
      <c r="Y1463" s="53">
        <v>0</v>
      </c>
      <c r="Z1463" s="53">
        <v>0</v>
      </c>
      <c r="AA1463" s="53">
        <v>0</v>
      </c>
      <c r="AB1463" s="53">
        <v>0</v>
      </c>
      <c r="AC1463" s="54">
        <v>30</v>
      </c>
      <c r="AD1463" s="54">
        <v>30</v>
      </c>
      <c r="AE1463" s="54">
        <v>40</v>
      </c>
      <c r="AF1463" s="54">
        <v>0</v>
      </c>
      <c r="AG1463" s="54">
        <v>0</v>
      </c>
      <c r="AH1463" s="54">
        <v>0</v>
      </c>
      <c r="AI1463" s="54">
        <v>0</v>
      </c>
      <c r="AJ1463" s="54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30</v>
      </c>
      <c r="AP1463" s="1">
        <v>30</v>
      </c>
      <c r="AQ1463" s="1">
        <v>40</v>
      </c>
      <c r="AR1463" s="1">
        <v>0</v>
      </c>
      <c r="AS1463" s="1">
        <v>0</v>
      </c>
      <c r="AT1463" s="1">
        <v>0</v>
      </c>
      <c r="AU1463" s="1">
        <v>0</v>
      </c>
      <c r="AV1463" s="1">
        <v>0</v>
      </c>
      <c r="AW1463" s="142" t="str">
        <f t="shared" si="48"/>
        <v/>
      </c>
      <c r="AX1463" s="142" t="str">
        <f t="shared" si="49"/>
        <v/>
      </c>
    </row>
    <row r="1464" spans="3:50">
      <c r="C1464" s="1" t="s">
        <v>1327</v>
      </c>
      <c r="D1464" s="1" t="s">
        <v>1332</v>
      </c>
      <c r="E1464" s="1">
        <v>86</v>
      </c>
      <c r="F1464" s="1">
        <v>80</v>
      </c>
      <c r="G1464" s="1">
        <v>80</v>
      </c>
      <c r="H1464" s="1">
        <v>2000</v>
      </c>
      <c r="I1464" s="53">
        <v>160</v>
      </c>
      <c r="J1464" s="1">
        <v>0</v>
      </c>
      <c r="K1464" s="1">
        <v>100</v>
      </c>
      <c r="M1464" s="53">
        <v>0</v>
      </c>
      <c r="N1464" s="53">
        <v>0</v>
      </c>
      <c r="O1464" s="53">
        <v>0</v>
      </c>
      <c r="P1464" s="53">
        <v>0</v>
      </c>
      <c r="Q1464" s="53">
        <v>30</v>
      </c>
      <c r="R1464" s="53">
        <v>30</v>
      </c>
      <c r="S1464" s="53">
        <v>40</v>
      </c>
      <c r="T1464" s="53">
        <v>0</v>
      </c>
      <c r="U1464" s="53">
        <v>0</v>
      </c>
      <c r="V1464" s="53">
        <v>0</v>
      </c>
      <c r="W1464" s="53">
        <v>0</v>
      </c>
      <c r="X1464" s="53">
        <v>0</v>
      </c>
      <c r="Y1464" s="53">
        <v>0</v>
      </c>
      <c r="Z1464" s="53">
        <v>0</v>
      </c>
      <c r="AA1464" s="53">
        <v>0</v>
      </c>
      <c r="AB1464" s="53">
        <v>0</v>
      </c>
      <c r="AC1464" s="54">
        <v>30</v>
      </c>
      <c r="AD1464" s="54">
        <v>30</v>
      </c>
      <c r="AE1464" s="54">
        <v>40</v>
      </c>
      <c r="AF1464" s="54">
        <v>0</v>
      </c>
      <c r="AG1464" s="54">
        <v>0</v>
      </c>
      <c r="AH1464" s="54">
        <v>0</v>
      </c>
      <c r="AI1464" s="54">
        <v>0</v>
      </c>
      <c r="AJ1464" s="54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30</v>
      </c>
      <c r="AP1464" s="1">
        <v>30</v>
      </c>
      <c r="AQ1464" s="1">
        <v>40</v>
      </c>
      <c r="AR1464" s="1">
        <v>0</v>
      </c>
      <c r="AS1464" s="1">
        <v>0</v>
      </c>
      <c r="AT1464" s="1">
        <v>0</v>
      </c>
      <c r="AU1464" s="1">
        <v>0</v>
      </c>
      <c r="AV1464" s="1">
        <v>0</v>
      </c>
      <c r="AW1464" s="142" t="str">
        <f t="shared" si="48"/>
        <v/>
      </c>
      <c r="AX1464" s="142" t="str">
        <f t="shared" si="49"/>
        <v/>
      </c>
    </row>
    <row r="1465" spans="3:50">
      <c r="C1465" s="1" t="s">
        <v>1327</v>
      </c>
      <c r="D1465" s="1" t="s">
        <v>1327</v>
      </c>
      <c r="E1465" s="1">
        <v>64</v>
      </c>
      <c r="F1465" s="1">
        <v>1027</v>
      </c>
      <c r="G1465" s="1">
        <v>1027</v>
      </c>
      <c r="H1465" s="1">
        <v>2000</v>
      </c>
      <c r="I1465" s="53">
        <v>2054</v>
      </c>
      <c r="J1465" s="1">
        <v>0</v>
      </c>
      <c r="K1465" s="1">
        <v>100</v>
      </c>
      <c r="M1465" s="53">
        <v>0</v>
      </c>
      <c r="N1465" s="53">
        <v>0</v>
      </c>
      <c r="O1465" s="53">
        <v>0</v>
      </c>
      <c r="P1465" s="53">
        <v>0</v>
      </c>
      <c r="Q1465" s="53">
        <v>30</v>
      </c>
      <c r="R1465" s="53">
        <v>30</v>
      </c>
      <c r="S1465" s="53">
        <v>40</v>
      </c>
      <c r="T1465" s="53">
        <v>0</v>
      </c>
      <c r="U1465" s="53">
        <v>0</v>
      </c>
      <c r="V1465" s="53">
        <v>0</v>
      </c>
      <c r="W1465" s="53">
        <v>0</v>
      </c>
      <c r="X1465" s="53">
        <v>0</v>
      </c>
      <c r="Y1465" s="53">
        <v>0</v>
      </c>
      <c r="Z1465" s="53">
        <v>0</v>
      </c>
      <c r="AA1465" s="53">
        <v>0</v>
      </c>
      <c r="AB1465" s="53">
        <v>0</v>
      </c>
      <c r="AC1465" s="54">
        <v>30</v>
      </c>
      <c r="AD1465" s="54">
        <v>30</v>
      </c>
      <c r="AE1465" s="54">
        <v>40</v>
      </c>
      <c r="AF1465" s="54">
        <v>0</v>
      </c>
      <c r="AG1465" s="54">
        <v>0</v>
      </c>
      <c r="AH1465" s="54">
        <v>0</v>
      </c>
      <c r="AI1465" s="54">
        <v>0</v>
      </c>
      <c r="AJ1465" s="54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30</v>
      </c>
      <c r="AP1465" s="1">
        <v>30</v>
      </c>
      <c r="AQ1465" s="1">
        <v>40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42" t="str">
        <f t="shared" si="48"/>
        <v/>
      </c>
      <c r="AX1465" s="142" t="str">
        <f t="shared" si="49"/>
        <v/>
      </c>
    </row>
    <row r="1466" spans="3:50">
      <c r="C1466" s="1" t="s">
        <v>1333</v>
      </c>
      <c r="E1466" s="1">
        <v>29</v>
      </c>
      <c r="F1466" s="1">
        <v>290.94</v>
      </c>
      <c r="G1466" s="1">
        <v>290.94</v>
      </c>
      <c r="H1466" s="1">
        <v>2014</v>
      </c>
      <c r="I1466" s="53">
        <v>586</v>
      </c>
      <c r="L1466" s="53">
        <v>0</v>
      </c>
      <c r="M1466" s="53" t="s">
        <v>1032</v>
      </c>
      <c r="N1466" s="53" t="s">
        <v>1032</v>
      </c>
      <c r="O1466" s="53" t="s">
        <v>1032</v>
      </c>
      <c r="P1466" s="53" t="s">
        <v>1032</v>
      </c>
      <c r="Q1466" s="53" t="s">
        <v>1032</v>
      </c>
      <c r="R1466" s="53" t="s">
        <v>1032</v>
      </c>
      <c r="S1466" s="53" t="s">
        <v>1032</v>
      </c>
      <c r="T1466" s="53" t="s">
        <v>1032</v>
      </c>
      <c r="U1466" s="53" t="s">
        <v>1032</v>
      </c>
      <c r="V1466" s="53" t="s">
        <v>1032</v>
      </c>
      <c r="W1466" s="53" t="s">
        <v>1032</v>
      </c>
      <c r="X1466" s="53" t="s">
        <v>1032</v>
      </c>
      <c r="Y1466" s="53" t="s">
        <v>1032</v>
      </c>
      <c r="Z1466" s="53" t="s">
        <v>1032</v>
      </c>
      <c r="AA1466" s="53" t="s">
        <v>1032</v>
      </c>
      <c r="AB1466" s="53" t="s">
        <v>1032</v>
      </c>
      <c r="AC1466" s="54" t="s">
        <v>1032</v>
      </c>
      <c r="AD1466" s="54" t="s">
        <v>1032</v>
      </c>
      <c r="AE1466" s="54" t="s">
        <v>1032</v>
      </c>
      <c r="AF1466" s="54" t="s">
        <v>1032</v>
      </c>
      <c r="AG1466" s="54" t="s">
        <v>1032</v>
      </c>
      <c r="AH1466" s="54" t="s">
        <v>1032</v>
      </c>
      <c r="AI1466" s="54" t="s">
        <v>1032</v>
      </c>
      <c r="AJ1466" s="54" t="s">
        <v>1032</v>
      </c>
      <c r="AK1466" s="1" t="s">
        <v>1032</v>
      </c>
      <c r="AL1466" s="1" t="s">
        <v>1032</v>
      </c>
      <c r="AM1466" s="1" t="s">
        <v>1032</v>
      </c>
      <c r="AN1466" s="1" t="s">
        <v>1032</v>
      </c>
      <c r="AO1466" s="1" t="s">
        <v>1032</v>
      </c>
      <c r="AP1466" s="1" t="s">
        <v>1032</v>
      </c>
      <c r="AQ1466" s="1" t="s">
        <v>1032</v>
      </c>
      <c r="AR1466" s="1" t="s">
        <v>1032</v>
      </c>
      <c r="AS1466" s="1" t="s">
        <v>1032</v>
      </c>
      <c r="AT1466" s="1" t="s">
        <v>1032</v>
      </c>
      <c r="AU1466" s="1" t="s">
        <v>1032</v>
      </c>
      <c r="AV1466" s="1" t="s">
        <v>1032</v>
      </c>
      <c r="AW1466" s="142" t="str">
        <f t="shared" si="48"/>
        <v/>
      </c>
      <c r="AX1466" s="142" t="str">
        <f t="shared" si="49"/>
        <v/>
      </c>
    </row>
    <row r="1467" spans="3:50">
      <c r="C1467" s="1" t="s">
        <v>1334</v>
      </c>
      <c r="D1467" s="1" t="s">
        <v>1335</v>
      </c>
      <c r="AW1467" s="142" t="str">
        <f t="shared" si="48"/>
        <v/>
      </c>
      <c r="AX1467" s="142" t="str">
        <f t="shared" si="49"/>
        <v/>
      </c>
    </row>
    <row r="1468" spans="3:50">
      <c r="C1468" s="1" t="s">
        <v>1334</v>
      </c>
      <c r="D1468" s="1" t="s">
        <v>1073</v>
      </c>
      <c r="E1468" s="1">
        <v>1</v>
      </c>
      <c r="F1468" s="1">
        <v>3.25</v>
      </c>
      <c r="G1468" s="1">
        <v>3.25</v>
      </c>
      <c r="H1468" s="1">
        <v>2013</v>
      </c>
      <c r="I1468" s="53">
        <v>7</v>
      </c>
      <c r="AW1468" s="142" t="str">
        <f t="shared" si="48"/>
        <v/>
      </c>
      <c r="AX1468" s="142" t="str">
        <f t="shared" si="49"/>
        <v/>
      </c>
    </row>
    <row r="1469" spans="3:50">
      <c r="C1469" s="1" t="s">
        <v>1334</v>
      </c>
      <c r="D1469" s="1" t="s">
        <v>1336</v>
      </c>
      <c r="E1469" s="1">
        <v>7</v>
      </c>
      <c r="F1469" s="1">
        <v>56.5</v>
      </c>
      <c r="G1469" s="1">
        <v>56.5</v>
      </c>
      <c r="H1469" s="1">
        <v>2013</v>
      </c>
      <c r="I1469" s="53">
        <v>114</v>
      </c>
      <c r="AW1469" s="142" t="str">
        <f t="shared" si="48"/>
        <v/>
      </c>
      <c r="AX1469" s="142" t="str">
        <f t="shared" si="49"/>
        <v/>
      </c>
    </row>
    <row r="1470" spans="3:50">
      <c r="C1470" s="1" t="s">
        <v>1334</v>
      </c>
      <c r="D1470" s="1" t="s">
        <v>1337</v>
      </c>
      <c r="E1470" s="1">
        <v>3</v>
      </c>
      <c r="F1470" s="1">
        <v>19</v>
      </c>
      <c r="G1470" s="1">
        <v>19</v>
      </c>
      <c r="H1470" s="1">
        <v>2013</v>
      </c>
      <c r="I1470" s="53">
        <v>38</v>
      </c>
      <c r="AW1470" s="142" t="str">
        <f t="shared" si="48"/>
        <v/>
      </c>
      <c r="AX1470" s="142" t="str">
        <f t="shared" si="49"/>
        <v/>
      </c>
    </row>
    <row r="1471" spans="3:50">
      <c r="C1471" s="1" t="s">
        <v>1334</v>
      </c>
      <c r="D1471" s="1" t="s">
        <v>1325</v>
      </c>
      <c r="E1471" s="1">
        <v>9</v>
      </c>
      <c r="F1471" s="1">
        <v>115.22</v>
      </c>
      <c r="G1471" s="1">
        <v>115.22</v>
      </c>
      <c r="H1471" s="1">
        <v>2013</v>
      </c>
      <c r="I1471" s="53">
        <v>232</v>
      </c>
      <c r="AW1471" s="142" t="str">
        <f t="shared" si="48"/>
        <v/>
      </c>
      <c r="AX1471" s="142" t="str">
        <f t="shared" si="49"/>
        <v/>
      </c>
    </row>
    <row r="1472" spans="3:50">
      <c r="C1472" s="1" t="s">
        <v>1334</v>
      </c>
      <c r="D1472" s="1" t="s">
        <v>1338</v>
      </c>
      <c r="E1472" s="1">
        <v>7</v>
      </c>
      <c r="F1472" s="1">
        <v>83.08</v>
      </c>
      <c r="G1472" s="1">
        <v>83.08</v>
      </c>
      <c r="H1472" s="1">
        <v>2013</v>
      </c>
      <c r="I1472" s="53">
        <v>167</v>
      </c>
      <c r="AW1472" s="142" t="str">
        <f t="shared" si="48"/>
        <v/>
      </c>
      <c r="AX1472" s="142" t="str">
        <f t="shared" si="49"/>
        <v/>
      </c>
    </row>
    <row r="1473" spans="1:50">
      <c r="C1473" s="1" t="s">
        <v>1334</v>
      </c>
      <c r="D1473" s="1" t="s">
        <v>1339</v>
      </c>
      <c r="AW1473" s="142" t="str">
        <f t="shared" si="48"/>
        <v/>
      </c>
      <c r="AX1473" s="142" t="str">
        <f t="shared" si="49"/>
        <v/>
      </c>
    </row>
    <row r="1474" spans="1:50">
      <c r="C1474" s="1" t="s">
        <v>1334</v>
      </c>
      <c r="D1474" s="1" t="s">
        <v>1340</v>
      </c>
      <c r="E1474" s="1">
        <v>1</v>
      </c>
      <c r="F1474" s="1">
        <v>8.89</v>
      </c>
      <c r="G1474" s="1">
        <v>8.89</v>
      </c>
      <c r="H1474" s="1">
        <v>2013</v>
      </c>
      <c r="I1474" s="53">
        <v>18</v>
      </c>
      <c r="AW1474" s="142" t="str">
        <f t="shared" si="48"/>
        <v/>
      </c>
      <c r="AX1474" s="142" t="str">
        <f t="shared" si="49"/>
        <v/>
      </c>
    </row>
    <row r="1475" spans="1:50">
      <c r="C1475" s="1" t="s">
        <v>1334</v>
      </c>
      <c r="D1475" s="1" t="s">
        <v>1341</v>
      </c>
      <c r="E1475" s="1">
        <v>1</v>
      </c>
      <c r="F1475" s="1">
        <v>5</v>
      </c>
      <c r="G1475" s="1">
        <v>5</v>
      </c>
      <c r="H1475" s="1">
        <v>2013</v>
      </c>
      <c r="I1475" s="53">
        <v>10</v>
      </c>
      <c r="AW1475" s="142" t="str">
        <f t="shared" si="48"/>
        <v/>
      </c>
      <c r="AX1475" s="142" t="str">
        <f t="shared" si="49"/>
        <v/>
      </c>
    </row>
    <row r="1476" spans="1:50">
      <c r="A1476" s="20">
        <v>11302</v>
      </c>
      <c r="B1476" s="1" t="s">
        <v>56</v>
      </c>
      <c r="E1476" s="1">
        <v>3</v>
      </c>
      <c r="F1476" s="1">
        <v>9</v>
      </c>
      <c r="G1476" s="1">
        <v>9</v>
      </c>
      <c r="H1476" s="1">
        <v>1000</v>
      </c>
      <c r="I1476" s="53">
        <v>9</v>
      </c>
      <c r="L1476" s="53">
        <v>0</v>
      </c>
      <c r="AW1476" s="142" t="str">
        <f t="shared" ref="AW1476:AW1529" si="50">IF(SUM($E1476:$AV1476)&lt;&gt;0,IFERROR(IFERROR(INDEX(pname,MATCH($B1476,pid_fao,0),1),INDEX(pname,MATCH($B1476,pid_th,0),1)),""),"")</f>
        <v/>
      </c>
      <c r="AX1476" s="142" t="str">
        <f t="shared" ref="AX1476:AX1529" si="51">IF(SUM($E1476:$AV1476)&lt;&gt;0,IFERROR(IFERROR(INDEX(pname,MATCH($B1476,pid_fao,0),5),INDEX(pname,MATCH($B1476,pid_th,0),5)),""),"")</f>
        <v/>
      </c>
    </row>
    <row r="1477" spans="1:50">
      <c r="C1477" s="1" t="s">
        <v>1333</v>
      </c>
      <c r="E1477" s="1">
        <v>3</v>
      </c>
      <c r="F1477" s="1">
        <v>9</v>
      </c>
      <c r="G1477" s="1">
        <v>9</v>
      </c>
      <c r="H1477" s="1">
        <v>1000</v>
      </c>
      <c r="I1477" s="53">
        <v>9</v>
      </c>
      <c r="L1477" s="53">
        <v>0</v>
      </c>
      <c r="M1477" s="53" t="s">
        <v>1032</v>
      </c>
      <c r="N1477" s="53" t="s">
        <v>1032</v>
      </c>
      <c r="O1477" s="53" t="s">
        <v>1032</v>
      </c>
      <c r="P1477" s="53" t="s">
        <v>1032</v>
      </c>
      <c r="Q1477" s="53" t="s">
        <v>1032</v>
      </c>
      <c r="R1477" s="53" t="s">
        <v>1032</v>
      </c>
      <c r="S1477" s="53" t="s">
        <v>1032</v>
      </c>
      <c r="T1477" s="53" t="s">
        <v>1032</v>
      </c>
      <c r="U1477" s="53" t="s">
        <v>1032</v>
      </c>
      <c r="V1477" s="53" t="s">
        <v>1032</v>
      </c>
      <c r="W1477" s="53" t="s">
        <v>1032</v>
      </c>
      <c r="X1477" s="53" t="s">
        <v>1032</v>
      </c>
      <c r="Y1477" s="53" t="s">
        <v>1032</v>
      </c>
      <c r="Z1477" s="53" t="s">
        <v>1032</v>
      </c>
      <c r="AA1477" s="53" t="s">
        <v>1032</v>
      </c>
      <c r="AB1477" s="53" t="s">
        <v>1032</v>
      </c>
      <c r="AC1477" s="54" t="s">
        <v>1032</v>
      </c>
      <c r="AD1477" s="54" t="s">
        <v>1032</v>
      </c>
      <c r="AE1477" s="54" t="s">
        <v>1032</v>
      </c>
      <c r="AF1477" s="54" t="s">
        <v>1032</v>
      </c>
      <c r="AG1477" s="54" t="s">
        <v>1032</v>
      </c>
      <c r="AH1477" s="54" t="s">
        <v>1032</v>
      </c>
      <c r="AI1477" s="54" t="s">
        <v>1032</v>
      </c>
      <c r="AJ1477" s="54" t="s">
        <v>1032</v>
      </c>
      <c r="AK1477" s="1" t="s">
        <v>1032</v>
      </c>
      <c r="AL1477" s="1" t="s">
        <v>1032</v>
      </c>
      <c r="AM1477" s="1" t="s">
        <v>1032</v>
      </c>
      <c r="AN1477" s="1" t="s">
        <v>1032</v>
      </c>
      <c r="AO1477" s="1" t="s">
        <v>1032</v>
      </c>
      <c r="AP1477" s="1" t="s">
        <v>1032</v>
      </c>
      <c r="AQ1477" s="1" t="s">
        <v>1032</v>
      </c>
      <c r="AR1477" s="1" t="s">
        <v>1032</v>
      </c>
      <c r="AS1477" s="1" t="s">
        <v>1032</v>
      </c>
      <c r="AT1477" s="1" t="s">
        <v>1032</v>
      </c>
      <c r="AU1477" s="1" t="s">
        <v>1032</v>
      </c>
      <c r="AV1477" s="1" t="s">
        <v>1032</v>
      </c>
      <c r="AW1477" s="142" t="str">
        <f t="shared" si="50"/>
        <v/>
      </c>
      <c r="AX1477" s="142" t="str">
        <f t="shared" si="51"/>
        <v/>
      </c>
    </row>
    <row r="1478" spans="1:50">
      <c r="C1478" s="1" t="s">
        <v>1334</v>
      </c>
      <c r="D1478" s="1" t="s">
        <v>1335</v>
      </c>
      <c r="E1478" s="1">
        <v>1</v>
      </c>
      <c r="F1478" s="1">
        <v>1</v>
      </c>
      <c r="G1478" s="1">
        <v>1</v>
      </c>
      <c r="H1478" s="1">
        <v>1021</v>
      </c>
      <c r="I1478" s="53">
        <v>1</v>
      </c>
      <c r="AW1478" s="142" t="str">
        <f t="shared" si="50"/>
        <v/>
      </c>
      <c r="AX1478" s="142" t="str">
        <f t="shared" si="51"/>
        <v/>
      </c>
    </row>
    <row r="1479" spans="1:50">
      <c r="C1479" s="1" t="s">
        <v>1334</v>
      </c>
      <c r="D1479" s="1" t="s">
        <v>1073</v>
      </c>
      <c r="E1479" s="1">
        <v>0</v>
      </c>
      <c r="F1479" s="1">
        <v>0</v>
      </c>
      <c r="G1479" s="1">
        <v>0</v>
      </c>
      <c r="I1479" s="53">
        <v>0</v>
      </c>
      <c r="AW1479" s="142" t="str">
        <f t="shared" si="50"/>
        <v/>
      </c>
      <c r="AX1479" s="142" t="str">
        <f t="shared" si="51"/>
        <v/>
      </c>
    </row>
    <row r="1480" spans="1:50">
      <c r="C1480" s="1" t="s">
        <v>1334</v>
      </c>
      <c r="D1480" s="1" t="s">
        <v>1336</v>
      </c>
      <c r="E1480" s="1">
        <v>0</v>
      </c>
      <c r="F1480" s="1">
        <v>0</v>
      </c>
      <c r="G1480" s="1">
        <v>0</v>
      </c>
      <c r="I1480" s="53">
        <v>0</v>
      </c>
      <c r="AW1480" s="142" t="str">
        <f t="shared" si="50"/>
        <v/>
      </c>
      <c r="AX1480" s="142" t="str">
        <f t="shared" si="51"/>
        <v/>
      </c>
    </row>
    <row r="1481" spans="1:50">
      <c r="C1481" s="1" t="s">
        <v>1334</v>
      </c>
      <c r="D1481" s="1" t="s">
        <v>1337</v>
      </c>
      <c r="E1481" s="1">
        <v>0</v>
      </c>
      <c r="F1481" s="1">
        <v>0</v>
      </c>
      <c r="G1481" s="1">
        <v>0</v>
      </c>
      <c r="I1481" s="53">
        <v>0</v>
      </c>
      <c r="AW1481" s="142" t="str">
        <f t="shared" si="50"/>
        <v/>
      </c>
      <c r="AX1481" s="142" t="str">
        <f t="shared" si="51"/>
        <v/>
      </c>
    </row>
    <row r="1482" spans="1:50">
      <c r="C1482" s="1" t="s">
        <v>1334</v>
      </c>
      <c r="D1482" s="1" t="s">
        <v>1325</v>
      </c>
      <c r="E1482" s="1">
        <v>2</v>
      </c>
      <c r="F1482" s="1">
        <v>8</v>
      </c>
      <c r="G1482" s="1">
        <v>8</v>
      </c>
      <c r="H1482" s="1">
        <v>1021</v>
      </c>
      <c r="I1482" s="53">
        <v>8</v>
      </c>
      <c r="AW1482" s="142" t="str">
        <f t="shared" si="50"/>
        <v/>
      </c>
      <c r="AX1482" s="142" t="str">
        <f t="shared" si="51"/>
        <v/>
      </c>
    </row>
    <row r="1483" spans="1:50">
      <c r="C1483" s="1" t="s">
        <v>1334</v>
      </c>
      <c r="D1483" s="1" t="s">
        <v>1338</v>
      </c>
      <c r="E1483" s="1">
        <v>0</v>
      </c>
      <c r="F1483" s="1">
        <v>0</v>
      </c>
      <c r="G1483" s="1">
        <v>0</v>
      </c>
      <c r="I1483" s="53">
        <v>0</v>
      </c>
      <c r="AW1483" s="142" t="str">
        <f t="shared" si="50"/>
        <v/>
      </c>
      <c r="AX1483" s="142" t="str">
        <f t="shared" si="51"/>
        <v/>
      </c>
    </row>
    <row r="1484" spans="1:50">
      <c r="C1484" s="1" t="s">
        <v>1334</v>
      </c>
      <c r="D1484" s="1" t="s">
        <v>1339</v>
      </c>
      <c r="E1484" s="1">
        <v>0</v>
      </c>
      <c r="F1484" s="1">
        <v>0</v>
      </c>
      <c r="G1484" s="1">
        <v>0</v>
      </c>
      <c r="I1484" s="53">
        <v>0</v>
      </c>
      <c r="AW1484" s="142" t="str">
        <f t="shared" si="50"/>
        <v/>
      </c>
      <c r="AX1484" s="142" t="str">
        <f t="shared" si="51"/>
        <v/>
      </c>
    </row>
    <row r="1485" spans="1:50">
      <c r="C1485" s="1" t="s">
        <v>1334</v>
      </c>
      <c r="D1485" s="1" t="s">
        <v>1340</v>
      </c>
      <c r="E1485" s="1">
        <v>0</v>
      </c>
      <c r="F1485" s="1">
        <v>0</v>
      </c>
      <c r="G1485" s="1">
        <v>0</v>
      </c>
      <c r="I1485" s="53">
        <v>0</v>
      </c>
      <c r="AW1485" s="142" t="str">
        <f t="shared" si="50"/>
        <v/>
      </c>
      <c r="AX1485" s="142" t="str">
        <f t="shared" si="51"/>
        <v/>
      </c>
    </row>
    <row r="1486" spans="1:50">
      <c r="C1486" s="1" t="s">
        <v>1334</v>
      </c>
      <c r="D1486" s="1" t="s">
        <v>1341</v>
      </c>
      <c r="E1486" s="1">
        <v>0</v>
      </c>
      <c r="F1486" s="1">
        <v>0</v>
      </c>
      <c r="G1486" s="1">
        <v>0</v>
      </c>
      <c r="I1486" s="53">
        <v>0</v>
      </c>
      <c r="AW1486" s="142" t="str">
        <f t="shared" si="50"/>
        <v/>
      </c>
      <c r="AX1486" s="142" t="str">
        <f t="shared" si="51"/>
        <v/>
      </c>
    </row>
    <row r="1487" spans="1:50">
      <c r="A1487" s="20">
        <v>11404</v>
      </c>
      <c r="B1487" s="1" t="s">
        <v>60</v>
      </c>
      <c r="E1487" s="1">
        <v>170</v>
      </c>
      <c r="F1487" s="1">
        <v>16.38</v>
      </c>
      <c r="G1487" s="1">
        <v>141.38</v>
      </c>
      <c r="H1487" s="1">
        <v>18010</v>
      </c>
      <c r="I1487" s="53">
        <v>295</v>
      </c>
      <c r="J1487" s="1">
        <v>55</v>
      </c>
      <c r="K1487" s="1">
        <v>45</v>
      </c>
      <c r="L1487" s="53">
        <v>42.75</v>
      </c>
      <c r="M1487" s="53" t="s">
        <v>1032</v>
      </c>
      <c r="N1487" s="53" t="s">
        <v>1032</v>
      </c>
      <c r="O1487" s="53" t="s">
        <v>1032</v>
      </c>
      <c r="P1487" s="53" t="s">
        <v>1032</v>
      </c>
      <c r="Q1487" s="53">
        <v>25</v>
      </c>
      <c r="R1487" s="53">
        <v>35</v>
      </c>
      <c r="S1487" s="53">
        <v>20</v>
      </c>
      <c r="T1487" s="53">
        <v>20</v>
      </c>
      <c r="U1487" s="53">
        <v>20</v>
      </c>
      <c r="V1487" s="53">
        <v>10</v>
      </c>
      <c r="W1487" s="53">
        <v>10</v>
      </c>
      <c r="X1487" s="53" t="s">
        <v>1032</v>
      </c>
      <c r="Y1487" s="53" t="s">
        <v>1032</v>
      </c>
      <c r="Z1487" s="53" t="s">
        <v>1032</v>
      </c>
      <c r="AA1487" s="53" t="s">
        <v>1032</v>
      </c>
      <c r="AB1487" s="53" t="s">
        <v>1032</v>
      </c>
      <c r="AC1487" s="54">
        <v>25</v>
      </c>
      <c r="AD1487" s="54">
        <v>35</v>
      </c>
      <c r="AE1487" s="54">
        <v>20</v>
      </c>
      <c r="AF1487" s="54">
        <v>20</v>
      </c>
      <c r="AG1487" s="54">
        <v>20</v>
      </c>
      <c r="AH1487" s="54">
        <v>10</v>
      </c>
      <c r="AI1487" s="54">
        <v>10</v>
      </c>
      <c r="AJ1487" s="54" t="s">
        <v>1032</v>
      </c>
      <c r="AK1487" s="1" t="s">
        <v>1032</v>
      </c>
      <c r="AL1487" s="1" t="s">
        <v>1032</v>
      </c>
      <c r="AM1487" s="1" t="s">
        <v>1032</v>
      </c>
      <c r="AN1487" s="1" t="s">
        <v>1032</v>
      </c>
      <c r="AO1487" s="1">
        <v>25</v>
      </c>
      <c r="AP1487" s="1">
        <v>35</v>
      </c>
      <c r="AQ1487" s="1">
        <v>20</v>
      </c>
      <c r="AR1487" s="1">
        <v>20</v>
      </c>
      <c r="AS1487" s="1">
        <v>20</v>
      </c>
      <c r="AT1487" s="1">
        <v>10</v>
      </c>
      <c r="AU1487" s="1">
        <v>10</v>
      </c>
      <c r="AV1487" s="1" t="s">
        <v>1032</v>
      </c>
      <c r="AW1487" s="142">
        <f t="shared" si="50"/>
        <v>141302</v>
      </c>
      <c r="AX1487" s="142" t="str">
        <f t="shared" si="51"/>
        <v>141302-000</v>
      </c>
    </row>
    <row r="1488" spans="1:50">
      <c r="C1488" s="1" t="s">
        <v>1086</v>
      </c>
      <c r="E1488" s="1">
        <v>3</v>
      </c>
      <c r="F1488" s="1">
        <v>14.25</v>
      </c>
      <c r="G1488" s="1">
        <v>14.25</v>
      </c>
      <c r="H1488" s="1">
        <v>3018</v>
      </c>
      <c r="I1488" s="53">
        <v>43</v>
      </c>
      <c r="J1488" s="1">
        <v>100</v>
      </c>
      <c r="K1488" s="1">
        <v>0</v>
      </c>
      <c r="L1488" s="53">
        <v>42.75</v>
      </c>
      <c r="M1488" s="53" t="s">
        <v>1032</v>
      </c>
      <c r="N1488" s="53" t="s">
        <v>1032</v>
      </c>
      <c r="O1488" s="53" t="s">
        <v>1032</v>
      </c>
      <c r="P1488" s="53" t="s">
        <v>1032</v>
      </c>
      <c r="Q1488" s="53">
        <v>0</v>
      </c>
      <c r="R1488" s="53">
        <v>20</v>
      </c>
      <c r="S1488" s="53">
        <v>20</v>
      </c>
      <c r="T1488" s="53">
        <v>20</v>
      </c>
      <c r="U1488" s="53">
        <v>20</v>
      </c>
      <c r="V1488" s="53">
        <v>10</v>
      </c>
      <c r="W1488" s="53">
        <v>10</v>
      </c>
      <c r="X1488" s="53" t="s">
        <v>1032</v>
      </c>
      <c r="Y1488" s="53" t="s">
        <v>1032</v>
      </c>
      <c r="Z1488" s="53" t="s">
        <v>1032</v>
      </c>
      <c r="AA1488" s="53" t="s">
        <v>1032</v>
      </c>
      <c r="AB1488" s="53" t="s">
        <v>1032</v>
      </c>
      <c r="AC1488" s="54">
        <v>0</v>
      </c>
      <c r="AD1488" s="54">
        <v>20</v>
      </c>
      <c r="AE1488" s="54">
        <v>20</v>
      </c>
      <c r="AF1488" s="54">
        <v>20</v>
      </c>
      <c r="AG1488" s="54">
        <v>20</v>
      </c>
      <c r="AH1488" s="54">
        <v>10</v>
      </c>
      <c r="AI1488" s="54">
        <v>10</v>
      </c>
      <c r="AJ1488" s="54" t="s">
        <v>1032</v>
      </c>
      <c r="AK1488" s="1" t="s">
        <v>1032</v>
      </c>
      <c r="AL1488" s="1" t="s">
        <v>1032</v>
      </c>
      <c r="AM1488" s="1" t="s">
        <v>1032</v>
      </c>
      <c r="AN1488" s="1" t="s">
        <v>1032</v>
      </c>
      <c r="AO1488" s="1">
        <v>0</v>
      </c>
      <c r="AP1488" s="1">
        <v>20</v>
      </c>
      <c r="AQ1488" s="1">
        <v>20</v>
      </c>
      <c r="AR1488" s="1">
        <v>20</v>
      </c>
      <c r="AS1488" s="1">
        <v>20</v>
      </c>
      <c r="AT1488" s="1">
        <v>10</v>
      </c>
      <c r="AU1488" s="1">
        <v>10</v>
      </c>
      <c r="AV1488" s="1" t="s">
        <v>1032</v>
      </c>
      <c r="AW1488" s="142" t="str">
        <f t="shared" si="50"/>
        <v/>
      </c>
      <c r="AX1488" s="142" t="str">
        <f t="shared" si="51"/>
        <v/>
      </c>
    </row>
    <row r="1489" spans="3:50">
      <c r="C1489" s="1" t="s">
        <v>1087</v>
      </c>
      <c r="D1489" s="1" t="s">
        <v>1088</v>
      </c>
      <c r="I1489" s="53">
        <v>0</v>
      </c>
      <c r="L1489" s="53">
        <v>0</v>
      </c>
      <c r="Q1489" s="53">
        <v>0</v>
      </c>
      <c r="AC1489" s="54">
        <v>0</v>
      </c>
      <c r="AO1489" s="1">
        <v>0</v>
      </c>
      <c r="AW1489" s="142" t="str">
        <f t="shared" si="50"/>
        <v/>
      </c>
      <c r="AX1489" s="142" t="str">
        <f t="shared" si="51"/>
        <v/>
      </c>
    </row>
    <row r="1490" spans="3:50">
      <c r="C1490" s="1" t="s">
        <v>1087</v>
      </c>
      <c r="D1490" s="1" t="s">
        <v>1089</v>
      </c>
      <c r="I1490" s="53">
        <v>0</v>
      </c>
      <c r="L1490" s="53">
        <v>0</v>
      </c>
      <c r="Q1490" s="53">
        <v>0</v>
      </c>
      <c r="AC1490" s="54">
        <v>0</v>
      </c>
      <c r="AO1490" s="1">
        <v>0</v>
      </c>
      <c r="AW1490" s="142" t="str">
        <f t="shared" si="50"/>
        <v/>
      </c>
      <c r="AX1490" s="142" t="str">
        <f t="shared" si="51"/>
        <v/>
      </c>
    </row>
    <row r="1491" spans="3:50">
      <c r="C1491" s="1" t="s">
        <v>1087</v>
      </c>
      <c r="D1491" s="1" t="s">
        <v>1090</v>
      </c>
      <c r="I1491" s="53">
        <v>0</v>
      </c>
      <c r="L1491" s="53">
        <v>0</v>
      </c>
      <c r="Q1491" s="53">
        <v>0</v>
      </c>
      <c r="AC1491" s="54">
        <v>0</v>
      </c>
      <c r="AO1491" s="1">
        <v>0</v>
      </c>
      <c r="AW1491" s="142" t="str">
        <f t="shared" si="50"/>
        <v/>
      </c>
      <c r="AX1491" s="142" t="str">
        <f t="shared" si="51"/>
        <v/>
      </c>
    </row>
    <row r="1492" spans="3:50">
      <c r="C1492" s="1" t="s">
        <v>1087</v>
      </c>
      <c r="D1492" s="1" t="s">
        <v>1091</v>
      </c>
      <c r="I1492" s="53">
        <v>0</v>
      </c>
      <c r="L1492" s="53">
        <v>0</v>
      </c>
      <c r="Q1492" s="53">
        <v>0</v>
      </c>
      <c r="AC1492" s="54">
        <v>0</v>
      </c>
      <c r="AO1492" s="1">
        <v>0</v>
      </c>
      <c r="AW1492" s="142" t="str">
        <f t="shared" si="50"/>
        <v/>
      </c>
      <c r="AX1492" s="142" t="str">
        <f t="shared" si="51"/>
        <v/>
      </c>
    </row>
    <row r="1493" spans="3:50">
      <c r="C1493" s="1" t="s">
        <v>1087</v>
      </c>
      <c r="D1493" s="1" t="s">
        <v>1092</v>
      </c>
      <c r="E1493" s="1">
        <v>3</v>
      </c>
      <c r="F1493" s="1">
        <v>14.25</v>
      </c>
      <c r="G1493" s="1">
        <v>14.25</v>
      </c>
      <c r="H1493" s="1">
        <v>3000</v>
      </c>
      <c r="I1493" s="53">
        <v>43</v>
      </c>
      <c r="J1493" s="1">
        <v>100</v>
      </c>
      <c r="L1493" s="53">
        <v>42.75</v>
      </c>
      <c r="Q1493" s="53">
        <v>0</v>
      </c>
      <c r="R1493" s="53">
        <v>20</v>
      </c>
      <c r="S1493" s="53">
        <v>20</v>
      </c>
      <c r="T1493" s="53">
        <v>20</v>
      </c>
      <c r="U1493" s="53">
        <v>20</v>
      </c>
      <c r="V1493" s="53">
        <v>10</v>
      </c>
      <c r="W1493" s="53">
        <v>10</v>
      </c>
      <c r="AC1493" s="54">
        <v>0</v>
      </c>
      <c r="AD1493" s="54">
        <v>20</v>
      </c>
      <c r="AE1493" s="54">
        <v>20</v>
      </c>
      <c r="AF1493" s="54">
        <v>20</v>
      </c>
      <c r="AG1493" s="54">
        <v>20</v>
      </c>
      <c r="AH1493" s="54">
        <v>10</v>
      </c>
      <c r="AI1493" s="54">
        <v>10</v>
      </c>
      <c r="AO1493" s="1">
        <v>0</v>
      </c>
      <c r="AP1493" s="1">
        <v>20</v>
      </c>
      <c r="AQ1493" s="1">
        <v>20</v>
      </c>
      <c r="AR1493" s="1">
        <v>20</v>
      </c>
      <c r="AS1493" s="1">
        <v>20</v>
      </c>
      <c r="AT1493" s="1">
        <v>10</v>
      </c>
      <c r="AU1493" s="1">
        <v>10</v>
      </c>
      <c r="AW1493" s="142" t="str">
        <f t="shared" si="50"/>
        <v/>
      </c>
      <c r="AX1493" s="142" t="str">
        <f t="shared" si="51"/>
        <v/>
      </c>
    </row>
    <row r="1494" spans="3:50">
      <c r="C1494" s="1" t="s">
        <v>1326</v>
      </c>
      <c r="E1494" s="1">
        <v>166</v>
      </c>
      <c r="G1494" s="1">
        <v>125</v>
      </c>
      <c r="H1494" s="1">
        <v>2000</v>
      </c>
      <c r="I1494" s="53">
        <v>250</v>
      </c>
      <c r="J1494" s="1">
        <v>10</v>
      </c>
      <c r="K1494" s="1">
        <v>90</v>
      </c>
      <c r="Q1494" s="53">
        <v>50</v>
      </c>
      <c r="R1494" s="53">
        <v>50</v>
      </c>
      <c r="AC1494" s="54">
        <v>50</v>
      </c>
      <c r="AD1494" s="54">
        <v>50</v>
      </c>
      <c r="AO1494" s="1">
        <v>50</v>
      </c>
      <c r="AP1494" s="1">
        <v>50</v>
      </c>
      <c r="AW1494" s="142" t="str">
        <f t="shared" si="50"/>
        <v/>
      </c>
      <c r="AX1494" s="142" t="str">
        <f t="shared" si="51"/>
        <v/>
      </c>
    </row>
    <row r="1495" spans="3:50">
      <c r="C1495" s="1" t="s">
        <v>1333</v>
      </c>
      <c r="E1495" s="1">
        <v>1</v>
      </c>
      <c r="F1495" s="1">
        <v>2.13</v>
      </c>
      <c r="G1495" s="1">
        <v>2.13</v>
      </c>
      <c r="H1495" s="1">
        <v>939</v>
      </c>
      <c r="I1495" s="53">
        <v>2</v>
      </c>
      <c r="L1495" s="53">
        <v>0</v>
      </c>
      <c r="M1495" s="53" t="s">
        <v>1032</v>
      </c>
      <c r="N1495" s="53" t="s">
        <v>1032</v>
      </c>
      <c r="O1495" s="53" t="s">
        <v>1032</v>
      </c>
      <c r="P1495" s="53" t="s">
        <v>1032</v>
      </c>
      <c r="Q1495" s="53" t="s">
        <v>1032</v>
      </c>
      <c r="R1495" s="53" t="s">
        <v>1032</v>
      </c>
      <c r="S1495" s="53" t="s">
        <v>1032</v>
      </c>
      <c r="T1495" s="53" t="s">
        <v>1032</v>
      </c>
      <c r="U1495" s="53" t="s">
        <v>1032</v>
      </c>
      <c r="V1495" s="53" t="s">
        <v>1032</v>
      </c>
      <c r="W1495" s="53" t="s">
        <v>1032</v>
      </c>
      <c r="X1495" s="53" t="s">
        <v>1032</v>
      </c>
      <c r="Y1495" s="53" t="s">
        <v>1032</v>
      </c>
      <c r="Z1495" s="53" t="s">
        <v>1032</v>
      </c>
      <c r="AA1495" s="53" t="s">
        <v>1032</v>
      </c>
      <c r="AB1495" s="53" t="s">
        <v>1032</v>
      </c>
      <c r="AC1495" s="54" t="s">
        <v>1032</v>
      </c>
      <c r="AD1495" s="54" t="s">
        <v>1032</v>
      </c>
      <c r="AE1495" s="54" t="s">
        <v>1032</v>
      </c>
      <c r="AF1495" s="54" t="s">
        <v>1032</v>
      </c>
      <c r="AG1495" s="54" t="s">
        <v>1032</v>
      </c>
      <c r="AH1495" s="54" t="s">
        <v>1032</v>
      </c>
      <c r="AI1495" s="54" t="s">
        <v>1032</v>
      </c>
      <c r="AJ1495" s="54" t="s">
        <v>1032</v>
      </c>
      <c r="AK1495" s="1" t="s">
        <v>1032</v>
      </c>
      <c r="AL1495" s="1" t="s">
        <v>1032</v>
      </c>
      <c r="AM1495" s="1" t="s">
        <v>1032</v>
      </c>
      <c r="AN1495" s="1" t="s">
        <v>1032</v>
      </c>
      <c r="AO1495" s="1" t="s">
        <v>1032</v>
      </c>
      <c r="AP1495" s="1" t="s">
        <v>1032</v>
      </c>
      <c r="AQ1495" s="1" t="s">
        <v>1032</v>
      </c>
      <c r="AR1495" s="1" t="s">
        <v>1032</v>
      </c>
      <c r="AS1495" s="1" t="s">
        <v>1032</v>
      </c>
      <c r="AT1495" s="1" t="s">
        <v>1032</v>
      </c>
      <c r="AU1495" s="1" t="s">
        <v>1032</v>
      </c>
      <c r="AV1495" s="1" t="s">
        <v>1032</v>
      </c>
      <c r="AW1495" s="142" t="str">
        <f t="shared" si="50"/>
        <v/>
      </c>
      <c r="AX1495" s="142" t="str">
        <f t="shared" si="51"/>
        <v/>
      </c>
    </row>
    <row r="1496" spans="3:50">
      <c r="C1496" s="1" t="s">
        <v>1334</v>
      </c>
      <c r="D1496" s="1" t="s">
        <v>1335</v>
      </c>
      <c r="AW1496" s="142" t="str">
        <f t="shared" si="50"/>
        <v/>
      </c>
      <c r="AX1496" s="142" t="str">
        <f t="shared" si="51"/>
        <v/>
      </c>
    </row>
    <row r="1497" spans="3:50">
      <c r="C1497" s="1" t="s">
        <v>1334</v>
      </c>
      <c r="D1497" s="1" t="s">
        <v>1073</v>
      </c>
      <c r="E1497" s="1">
        <v>1</v>
      </c>
      <c r="F1497" s="1">
        <v>2.13</v>
      </c>
      <c r="G1497" s="1">
        <v>2.13</v>
      </c>
      <c r="H1497" s="1">
        <v>713</v>
      </c>
      <c r="I1497" s="53">
        <v>2</v>
      </c>
      <c r="AW1497" s="142" t="str">
        <f t="shared" si="50"/>
        <v/>
      </c>
      <c r="AX1497" s="142" t="str">
        <f t="shared" si="51"/>
        <v/>
      </c>
    </row>
    <row r="1498" spans="3:50">
      <c r="C1498" s="1" t="s">
        <v>1334</v>
      </c>
      <c r="D1498" s="1" t="s">
        <v>1336</v>
      </c>
      <c r="AW1498" s="142" t="str">
        <f t="shared" si="50"/>
        <v/>
      </c>
      <c r="AX1498" s="142" t="str">
        <f t="shared" si="51"/>
        <v/>
      </c>
    </row>
    <row r="1499" spans="3:50">
      <c r="C1499" s="1" t="s">
        <v>1334</v>
      </c>
      <c r="D1499" s="1" t="s">
        <v>1337</v>
      </c>
      <c r="AW1499" s="142" t="str">
        <f t="shared" si="50"/>
        <v/>
      </c>
      <c r="AX1499" s="142" t="str">
        <f t="shared" si="51"/>
        <v/>
      </c>
    </row>
    <row r="1500" spans="3:50">
      <c r="C1500" s="1" t="s">
        <v>1334</v>
      </c>
      <c r="D1500" s="1" t="s">
        <v>1325</v>
      </c>
      <c r="AW1500" s="142" t="str">
        <f t="shared" si="50"/>
        <v/>
      </c>
      <c r="AX1500" s="142" t="str">
        <f t="shared" si="51"/>
        <v/>
      </c>
    </row>
    <row r="1501" spans="3:50">
      <c r="C1501" s="1" t="s">
        <v>1334</v>
      </c>
      <c r="D1501" s="1" t="s">
        <v>1338</v>
      </c>
      <c r="AW1501" s="142" t="str">
        <f t="shared" si="50"/>
        <v/>
      </c>
      <c r="AX1501" s="142" t="str">
        <f t="shared" si="51"/>
        <v/>
      </c>
    </row>
    <row r="1502" spans="3:50">
      <c r="C1502" s="1" t="s">
        <v>1334</v>
      </c>
      <c r="D1502" s="1" t="s">
        <v>1339</v>
      </c>
      <c r="AW1502" s="142" t="str">
        <f t="shared" si="50"/>
        <v/>
      </c>
      <c r="AX1502" s="142" t="str">
        <f t="shared" si="51"/>
        <v/>
      </c>
    </row>
    <row r="1503" spans="3:50">
      <c r="C1503" s="1" t="s">
        <v>1334</v>
      </c>
      <c r="D1503" s="1" t="s">
        <v>1340</v>
      </c>
      <c r="AW1503" s="142" t="str">
        <f t="shared" si="50"/>
        <v/>
      </c>
      <c r="AX1503" s="142" t="str">
        <f t="shared" si="51"/>
        <v/>
      </c>
    </row>
    <row r="1504" spans="3:50">
      <c r="C1504" s="1" t="s">
        <v>1334</v>
      </c>
      <c r="D1504" s="1" t="s">
        <v>1341</v>
      </c>
      <c r="AW1504" s="142" t="str">
        <f t="shared" si="50"/>
        <v/>
      </c>
      <c r="AX1504" s="142" t="str">
        <f t="shared" si="51"/>
        <v/>
      </c>
    </row>
    <row r="1505" spans="1:50">
      <c r="A1505" s="20">
        <v>11405</v>
      </c>
      <c r="B1505" s="1" t="s">
        <v>61</v>
      </c>
      <c r="AW1505" s="142" t="str">
        <f t="shared" si="50"/>
        <v/>
      </c>
      <c r="AX1505" s="142" t="str">
        <f t="shared" si="51"/>
        <v/>
      </c>
    </row>
    <row r="1506" spans="1:50">
      <c r="A1506" s="20">
        <v>11406</v>
      </c>
      <c r="B1506" s="1" t="s">
        <v>62</v>
      </c>
      <c r="AW1506" s="142" t="str">
        <f t="shared" si="50"/>
        <v/>
      </c>
      <c r="AX1506" s="142" t="str">
        <f t="shared" si="51"/>
        <v/>
      </c>
    </row>
    <row r="1507" spans="1:50">
      <c r="A1507" s="20">
        <v>11406</v>
      </c>
      <c r="B1507" s="1" t="s">
        <v>62</v>
      </c>
      <c r="E1507" s="1">
        <v>32</v>
      </c>
      <c r="F1507" s="1">
        <v>259.5</v>
      </c>
      <c r="G1507" s="1">
        <v>259.5</v>
      </c>
      <c r="H1507" s="1">
        <v>1518</v>
      </c>
      <c r="I1507" s="53">
        <v>394</v>
      </c>
      <c r="J1507" s="1">
        <v>50</v>
      </c>
      <c r="K1507" s="1">
        <v>50</v>
      </c>
      <c r="L1507" s="53">
        <v>270</v>
      </c>
      <c r="M1507" s="53" t="s">
        <v>1032</v>
      </c>
      <c r="N1507" s="53" t="s">
        <v>1032</v>
      </c>
      <c r="O1507" s="53" t="s">
        <v>1032</v>
      </c>
      <c r="P1507" s="53">
        <v>5</v>
      </c>
      <c r="Q1507" s="53">
        <v>15</v>
      </c>
      <c r="R1507" s="53">
        <v>15</v>
      </c>
      <c r="S1507" s="53">
        <v>10</v>
      </c>
      <c r="T1507" s="53">
        <v>5</v>
      </c>
      <c r="U1507" s="53" t="s">
        <v>1032</v>
      </c>
      <c r="V1507" s="53">
        <v>15</v>
      </c>
      <c r="W1507" s="53">
        <v>17.5</v>
      </c>
      <c r="X1507" s="53">
        <v>17.5</v>
      </c>
      <c r="Y1507" s="53" t="s">
        <v>1032</v>
      </c>
      <c r="Z1507" s="53" t="s">
        <v>1032</v>
      </c>
      <c r="AA1507" s="53" t="s">
        <v>1032</v>
      </c>
      <c r="AB1507" s="53">
        <v>5</v>
      </c>
      <c r="AC1507" s="54">
        <v>15</v>
      </c>
      <c r="AD1507" s="54">
        <v>15</v>
      </c>
      <c r="AE1507" s="54">
        <v>10</v>
      </c>
      <c r="AF1507" s="54">
        <v>5</v>
      </c>
      <c r="AG1507" s="54" t="s">
        <v>1032</v>
      </c>
      <c r="AH1507" s="54" t="s">
        <v>1032</v>
      </c>
      <c r="AI1507" s="54" t="s">
        <v>1032</v>
      </c>
      <c r="AJ1507" s="54" t="s">
        <v>1032</v>
      </c>
      <c r="AK1507" s="1" t="s">
        <v>1032</v>
      </c>
      <c r="AL1507" s="1" t="s">
        <v>1032</v>
      </c>
      <c r="AM1507" s="1" t="s">
        <v>1032</v>
      </c>
      <c r="AN1507" s="1" t="s">
        <v>1032</v>
      </c>
      <c r="AO1507" s="1" t="s">
        <v>1032</v>
      </c>
      <c r="AP1507" s="1" t="s">
        <v>1032</v>
      </c>
      <c r="AQ1507" s="1" t="s">
        <v>1032</v>
      </c>
      <c r="AR1507" s="1" t="s">
        <v>1032</v>
      </c>
      <c r="AS1507" s="1" t="s">
        <v>1032</v>
      </c>
      <c r="AT1507" s="1" t="s">
        <v>1032</v>
      </c>
      <c r="AU1507" s="1" t="s">
        <v>1032</v>
      </c>
      <c r="AV1507" s="1" t="s">
        <v>1032</v>
      </c>
      <c r="AW1507" s="142" t="str">
        <f t="shared" si="50"/>
        <v/>
      </c>
      <c r="AX1507" s="142" t="str">
        <f t="shared" si="51"/>
        <v/>
      </c>
    </row>
    <row r="1508" spans="1:50">
      <c r="C1508" s="1" t="s">
        <v>1289</v>
      </c>
      <c r="E1508" s="1">
        <v>15</v>
      </c>
      <c r="F1508" s="1">
        <v>30</v>
      </c>
      <c r="G1508" s="1">
        <v>30</v>
      </c>
      <c r="H1508" s="1">
        <v>2000</v>
      </c>
      <c r="I1508" s="53">
        <v>60</v>
      </c>
      <c r="J1508" s="1">
        <v>100</v>
      </c>
      <c r="K1508" s="1">
        <v>0</v>
      </c>
      <c r="L1508" s="53">
        <v>60</v>
      </c>
      <c r="M1508" s="53" t="s">
        <v>1032</v>
      </c>
      <c r="N1508" s="53" t="s">
        <v>1032</v>
      </c>
      <c r="O1508" s="53" t="s">
        <v>1032</v>
      </c>
      <c r="P1508" s="53">
        <v>0</v>
      </c>
      <c r="Q1508" s="53">
        <v>0</v>
      </c>
      <c r="R1508" s="53">
        <v>0</v>
      </c>
      <c r="S1508" s="53">
        <v>0</v>
      </c>
      <c r="T1508" s="53">
        <v>0</v>
      </c>
      <c r="U1508" s="53" t="s">
        <v>1032</v>
      </c>
      <c r="V1508" s="53">
        <v>30</v>
      </c>
      <c r="W1508" s="53">
        <v>35</v>
      </c>
      <c r="X1508" s="53">
        <v>35</v>
      </c>
      <c r="Y1508" s="53" t="s">
        <v>1032</v>
      </c>
      <c r="Z1508" s="53" t="s">
        <v>1032</v>
      </c>
      <c r="AA1508" s="53" t="s">
        <v>1032</v>
      </c>
      <c r="AB1508" s="53">
        <v>0</v>
      </c>
      <c r="AC1508" s="54">
        <v>0</v>
      </c>
      <c r="AD1508" s="54">
        <v>0</v>
      </c>
      <c r="AE1508" s="54">
        <v>0</v>
      </c>
      <c r="AF1508" s="54">
        <v>0</v>
      </c>
      <c r="AG1508" s="54" t="s">
        <v>1032</v>
      </c>
      <c r="AH1508" s="54" t="s">
        <v>1032</v>
      </c>
      <c r="AI1508" s="54" t="s">
        <v>1032</v>
      </c>
      <c r="AJ1508" s="54" t="s">
        <v>1032</v>
      </c>
      <c r="AK1508" s="1" t="s">
        <v>1032</v>
      </c>
      <c r="AL1508" s="1" t="s">
        <v>1032</v>
      </c>
      <c r="AM1508" s="1" t="s">
        <v>1032</v>
      </c>
      <c r="AN1508" s="1" t="s">
        <v>1032</v>
      </c>
      <c r="AO1508" s="1" t="s">
        <v>1032</v>
      </c>
      <c r="AP1508" s="1" t="s">
        <v>1032</v>
      </c>
      <c r="AQ1508" s="1" t="s">
        <v>1032</v>
      </c>
      <c r="AR1508" s="1" t="s">
        <v>1032</v>
      </c>
      <c r="AS1508" s="1" t="s">
        <v>1032</v>
      </c>
      <c r="AT1508" s="1" t="s">
        <v>1032</v>
      </c>
      <c r="AU1508" s="1" t="s">
        <v>1032</v>
      </c>
      <c r="AV1508" s="1" t="s">
        <v>1032</v>
      </c>
      <c r="AW1508" s="142" t="str">
        <f t="shared" si="50"/>
        <v/>
      </c>
      <c r="AX1508" s="142" t="str">
        <f t="shared" si="51"/>
        <v/>
      </c>
    </row>
    <row r="1509" spans="1:50">
      <c r="C1509" s="1" t="s">
        <v>1290</v>
      </c>
      <c r="D1509" s="1" t="s">
        <v>1291</v>
      </c>
      <c r="P1509" s="53">
        <v>0</v>
      </c>
      <c r="Q1509" s="53">
        <v>0</v>
      </c>
      <c r="R1509" s="53">
        <v>0</v>
      </c>
      <c r="S1509" s="53">
        <v>0</v>
      </c>
      <c r="T1509" s="53">
        <v>0</v>
      </c>
      <c r="AB1509" s="53">
        <v>0</v>
      </c>
      <c r="AC1509" s="54">
        <v>0</v>
      </c>
      <c r="AD1509" s="54">
        <v>0</v>
      </c>
      <c r="AE1509" s="54">
        <v>0</v>
      </c>
      <c r="AF1509" s="54">
        <v>0</v>
      </c>
      <c r="AW1509" s="142" t="str">
        <f t="shared" si="50"/>
        <v/>
      </c>
      <c r="AX1509" s="142" t="str">
        <f t="shared" si="51"/>
        <v/>
      </c>
    </row>
    <row r="1510" spans="1:50">
      <c r="C1510" s="1" t="s">
        <v>1290</v>
      </c>
      <c r="D1510" s="1" t="s">
        <v>1292</v>
      </c>
      <c r="P1510" s="53">
        <v>0</v>
      </c>
      <c r="Q1510" s="53">
        <v>0</v>
      </c>
      <c r="R1510" s="53">
        <v>0</v>
      </c>
      <c r="S1510" s="53">
        <v>0</v>
      </c>
      <c r="T1510" s="53">
        <v>0</v>
      </c>
      <c r="AB1510" s="53">
        <v>0</v>
      </c>
      <c r="AC1510" s="54">
        <v>0</v>
      </c>
      <c r="AD1510" s="54">
        <v>0</v>
      </c>
      <c r="AE1510" s="54">
        <v>0</v>
      </c>
      <c r="AF1510" s="54">
        <v>0</v>
      </c>
      <c r="AW1510" s="142" t="str">
        <f t="shared" si="50"/>
        <v/>
      </c>
      <c r="AX1510" s="142" t="str">
        <f t="shared" si="51"/>
        <v/>
      </c>
    </row>
    <row r="1511" spans="1:50">
      <c r="C1511" s="1" t="s">
        <v>1290</v>
      </c>
      <c r="D1511" s="1" t="s">
        <v>1290</v>
      </c>
      <c r="E1511" s="1">
        <v>10</v>
      </c>
      <c r="F1511" s="1">
        <v>25</v>
      </c>
      <c r="G1511" s="1">
        <v>25</v>
      </c>
      <c r="H1511" s="1">
        <v>2000</v>
      </c>
      <c r="I1511" s="53">
        <v>50</v>
      </c>
      <c r="J1511" s="1">
        <v>100</v>
      </c>
      <c r="L1511" s="53">
        <v>50</v>
      </c>
      <c r="P1511" s="53">
        <v>0</v>
      </c>
      <c r="Q1511" s="53">
        <v>0</v>
      </c>
      <c r="R1511" s="53">
        <v>0</v>
      </c>
      <c r="S1511" s="53">
        <v>0</v>
      </c>
      <c r="T1511" s="53">
        <v>0</v>
      </c>
      <c r="V1511" s="53">
        <v>30</v>
      </c>
      <c r="W1511" s="53">
        <v>35</v>
      </c>
      <c r="X1511" s="53">
        <v>35</v>
      </c>
      <c r="AB1511" s="53">
        <v>0</v>
      </c>
      <c r="AC1511" s="54">
        <v>0</v>
      </c>
      <c r="AD1511" s="54">
        <v>0</v>
      </c>
      <c r="AE1511" s="54">
        <v>0</v>
      </c>
      <c r="AF1511" s="54">
        <v>0</v>
      </c>
      <c r="AW1511" s="142" t="str">
        <f t="shared" si="50"/>
        <v/>
      </c>
      <c r="AX1511" s="142" t="str">
        <f t="shared" si="51"/>
        <v/>
      </c>
    </row>
    <row r="1512" spans="1:50">
      <c r="C1512" s="1" t="s">
        <v>1290</v>
      </c>
      <c r="D1512" s="1" t="s">
        <v>1293</v>
      </c>
      <c r="E1512" s="1">
        <v>5</v>
      </c>
      <c r="F1512" s="1">
        <v>5</v>
      </c>
      <c r="G1512" s="1">
        <v>5</v>
      </c>
      <c r="H1512" s="1">
        <v>2000</v>
      </c>
      <c r="I1512" s="53">
        <v>10</v>
      </c>
      <c r="J1512" s="1">
        <v>100</v>
      </c>
      <c r="L1512" s="53">
        <v>10</v>
      </c>
      <c r="P1512" s="53">
        <v>0</v>
      </c>
      <c r="Q1512" s="53">
        <v>0</v>
      </c>
      <c r="R1512" s="53">
        <v>0</v>
      </c>
      <c r="S1512" s="53">
        <v>0</v>
      </c>
      <c r="T1512" s="53">
        <v>0</v>
      </c>
      <c r="V1512" s="53">
        <v>30</v>
      </c>
      <c r="W1512" s="53">
        <v>35</v>
      </c>
      <c r="X1512" s="53">
        <v>35</v>
      </c>
      <c r="AB1512" s="53">
        <v>0</v>
      </c>
      <c r="AC1512" s="54">
        <v>0</v>
      </c>
      <c r="AD1512" s="54">
        <v>0</v>
      </c>
      <c r="AE1512" s="54">
        <v>0</v>
      </c>
      <c r="AF1512" s="54">
        <v>0</v>
      </c>
      <c r="AW1512" s="142" t="str">
        <f t="shared" si="50"/>
        <v/>
      </c>
      <c r="AX1512" s="142" t="str">
        <f t="shared" si="51"/>
        <v/>
      </c>
    </row>
    <row r="1513" spans="1:50">
      <c r="C1513" s="1" t="s">
        <v>1290</v>
      </c>
      <c r="D1513" s="1" t="s">
        <v>1294</v>
      </c>
      <c r="P1513" s="53">
        <v>0</v>
      </c>
      <c r="Q1513" s="53">
        <v>0</v>
      </c>
      <c r="R1513" s="53">
        <v>0</v>
      </c>
      <c r="S1513" s="53">
        <v>0</v>
      </c>
      <c r="T1513" s="53">
        <v>0</v>
      </c>
      <c r="AB1513" s="53">
        <v>0</v>
      </c>
      <c r="AC1513" s="54">
        <v>0</v>
      </c>
      <c r="AD1513" s="54">
        <v>0</v>
      </c>
      <c r="AE1513" s="54">
        <v>0</v>
      </c>
      <c r="AF1513" s="54">
        <v>0</v>
      </c>
      <c r="AW1513" s="142" t="str">
        <f t="shared" si="50"/>
        <v/>
      </c>
      <c r="AX1513" s="142" t="str">
        <f t="shared" si="51"/>
        <v/>
      </c>
    </row>
    <row r="1514" spans="1:50">
      <c r="C1514" s="1" t="s">
        <v>1333</v>
      </c>
      <c r="E1514" s="1">
        <v>2</v>
      </c>
      <c r="F1514" s="1">
        <v>19.5</v>
      </c>
      <c r="G1514" s="1">
        <v>19.5</v>
      </c>
      <c r="H1514" s="1">
        <v>6359</v>
      </c>
      <c r="I1514" s="53">
        <v>124</v>
      </c>
      <c r="L1514" s="53">
        <v>0</v>
      </c>
      <c r="M1514" s="53" t="s">
        <v>1032</v>
      </c>
      <c r="N1514" s="53" t="s">
        <v>1032</v>
      </c>
      <c r="O1514" s="53" t="s">
        <v>1032</v>
      </c>
      <c r="P1514" s="53" t="s">
        <v>1032</v>
      </c>
      <c r="Q1514" s="53" t="s">
        <v>1032</v>
      </c>
      <c r="R1514" s="53" t="s">
        <v>1032</v>
      </c>
      <c r="S1514" s="53" t="s">
        <v>1032</v>
      </c>
      <c r="T1514" s="53" t="s">
        <v>1032</v>
      </c>
      <c r="U1514" s="53" t="s">
        <v>1032</v>
      </c>
      <c r="V1514" s="53" t="s">
        <v>1032</v>
      </c>
      <c r="W1514" s="53" t="s">
        <v>1032</v>
      </c>
      <c r="X1514" s="53" t="s">
        <v>1032</v>
      </c>
      <c r="Y1514" s="53" t="s">
        <v>1032</v>
      </c>
      <c r="Z1514" s="53" t="s">
        <v>1032</v>
      </c>
      <c r="AA1514" s="53" t="s">
        <v>1032</v>
      </c>
      <c r="AB1514" s="53" t="s">
        <v>1032</v>
      </c>
      <c r="AC1514" s="54" t="s">
        <v>1032</v>
      </c>
      <c r="AD1514" s="54" t="s">
        <v>1032</v>
      </c>
      <c r="AE1514" s="54" t="s">
        <v>1032</v>
      </c>
      <c r="AF1514" s="54" t="s">
        <v>1032</v>
      </c>
      <c r="AG1514" s="54" t="s">
        <v>1032</v>
      </c>
      <c r="AH1514" s="54" t="s">
        <v>1032</v>
      </c>
      <c r="AI1514" s="54" t="s">
        <v>1032</v>
      </c>
      <c r="AJ1514" s="54" t="s">
        <v>1032</v>
      </c>
      <c r="AK1514" s="1" t="s">
        <v>1032</v>
      </c>
      <c r="AL1514" s="1" t="s">
        <v>1032</v>
      </c>
      <c r="AM1514" s="1" t="s">
        <v>1032</v>
      </c>
      <c r="AN1514" s="1" t="s">
        <v>1032</v>
      </c>
      <c r="AO1514" s="1" t="s">
        <v>1032</v>
      </c>
      <c r="AP1514" s="1" t="s">
        <v>1032</v>
      </c>
      <c r="AQ1514" s="1" t="s">
        <v>1032</v>
      </c>
      <c r="AR1514" s="1" t="s">
        <v>1032</v>
      </c>
      <c r="AS1514" s="1" t="s">
        <v>1032</v>
      </c>
      <c r="AT1514" s="1" t="s">
        <v>1032</v>
      </c>
      <c r="AU1514" s="1" t="s">
        <v>1032</v>
      </c>
      <c r="AV1514" s="1" t="s">
        <v>1032</v>
      </c>
      <c r="AW1514" s="142" t="str">
        <f t="shared" si="50"/>
        <v/>
      </c>
      <c r="AX1514" s="142" t="str">
        <f t="shared" si="51"/>
        <v/>
      </c>
    </row>
    <row r="1515" spans="1:50">
      <c r="C1515" s="1" t="s">
        <v>1334</v>
      </c>
      <c r="D1515" s="1" t="s">
        <v>1335</v>
      </c>
      <c r="AW1515" s="142" t="str">
        <f t="shared" si="50"/>
        <v/>
      </c>
      <c r="AX1515" s="142" t="str">
        <f t="shared" si="51"/>
        <v/>
      </c>
    </row>
    <row r="1516" spans="1:50">
      <c r="C1516" s="1" t="s">
        <v>1334</v>
      </c>
      <c r="D1516" s="1" t="s">
        <v>1073</v>
      </c>
      <c r="AW1516" s="142" t="str">
        <f t="shared" si="50"/>
        <v/>
      </c>
      <c r="AX1516" s="142" t="str">
        <f t="shared" si="51"/>
        <v/>
      </c>
    </row>
    <row r="1517" spans="1:50">
      <c r="C1517" s="1" t="s">
        <v>1334</v>
      </c>
      <c r="D1517" s="1" t="s">
        <v>1336</v>
      </c>
      <c r="E1517" s="1">
        <v>1</v>
      </c>
      <c r="F1517" s="1">
        <v>2</v>
      </c>
      <c r="G1517" s="1">
        <v>2</v>
      </c>
      <c r="H1517" s="1">
        <v>6364</v>
      </c>
      <c r="I1517" s="53">
        <v>13</v>
      </c>
      <c r="AW1517" s="142" t="str">
        <f t="shared" si="50"/>
        <v/>
      </c>
      <c r="AX1517" s="142" t="str">
        <f t="shared" si="51"/>
        <v/>
      </c>
    </row>
    <row r="1518" spans="1:50">
      <c r="C1518" s="1" t="s">
        <v>1334</v>
      </c>
      <c r="D1518" s="1" t="s">
        <v>1337</v>
      </c>
      <c r="AW1518" s="142" t="str">
        <f t="shared" si="50"/>
        <v/>
      </c>
      <c r="AX1518" s="142" t="str">
        <f t="shared" si="51"/>
        <v/>
      </c>
    </row>
    <row r="1519" spans="1:50">
      <c r="C1519" s="1" t="s">
        <v>1334</v>
      </c>
      <c r="D1519" s="1" t="s">
        <v>1325</v>
      </c>
      <c r="AW1519" s="142" t="str">
        <f t="shared" si="50"/>
        <v/>
      </c>
      <c r="AX1519" s="142" t="str">
        <f t="shared" si="51"/>
        <v/>
      </c>
    </row>
    <row r="1520" spans="1:50">
      <c r="C1520" s="1" t="s">
        <v>1334</v>
      </c>
      <c r="D1520" s="1" t="s">
        <v>1338</v>
      </c>
      <c r="E1520" s="1">
        <v>1</v>
      </c>
      <c r="F1520" s="1">
        <v>17.5</v>
      </c>
      <c r="G1520" s="1">
        <v>17.5</v>
      </c>
      <c r="H1520" s="1">
        <v>6364</v>
      </c>
      <c r="I1520" s="53">
        <v>111</v>
      </c>
      <c r="AW1520" s="142" t="str">
        <f t="shared" si="50"/>
        <v/>
      </c>
      <c r="AX1520" s="142" t="str">
        <f t="shared" si="51"/>
        <v/>
      </c>
    </row>
    <row r="1521" spans="3:50">
      <c r="C1521" s="1" t="s">
        <v>1334</v>
      </c>
      <c r="D1521" s="1" t="s">
        <v>1339</v>
      </c>
      <c r="AW1521" s="142" t="str">
        <f t="shared" si="50"/>
        <v/>
      </c>
      <c r="AX1521" s="142" t="str">
        <f t="shared" si="51"/>
        <v/>
      </c>
    </row>
    <row r="1522" spans="3:50">
      <c r="C1522" s="1" t="s">
        <v>1334</v>
      </c>
      <c r="D1522" s="1" t="s">
        <v>1340</v>
      </c>
      <c r="AW1522" s="142" t="str">
        <f t="shared" si="50"/>
        <v/>
      </c>
      <c r="AX1522" s="142" t="str">
        <f t="shared" si="51"/>
        <v/>
      </c>
    </row>
    <row r="1523" spans="3:50">
      <c r="C1523" s="1" t="s">
        <v>1334</v>
      </c>
      <c r="D1523" s="1" t="s">
        <v>1341</v>
      </c>
      <c r="AW1523" s="142" t="str">
        <f t="shared" si="50"/>
        <v/>
      </c>
      <c r="AX1523" s="142" t="str">
        <f t="shared" si="51"/>
        <v/>
      </c>
    </row>
    <row r="1524" spans="3:50">
      <c r="C1524" s="1" t="s">
        <v>1220</v>
      </c>
      <c r="E1524" s="1">
        <v>15</v>
      </c>
      <c r="F1524" s="1">
        <v>210</v>
      </c>
      <c r="G1524" s="1">
        <v>210</v>
      </c>
      <c r="H1524" s="1">
        <v>1000</v>
      </c>
      <c r="I1524" s="53">
        <v>210</v>
      </c>
      <c r="J1524" s="1">
        <v>0</v>
      </c>
      <c r="K1524" s="1">
        <v>100</v>
      </c>
      <c r="L1524" s="53">
        <v>210</v>
      </c>
      <c r="M1524" s="53" t="s">
        <v>1032</v>
      </c>
      <c r="N1524" s="53" t="s">
        <v>1032</v>
      </c>
      <c r="O1524" s="53" t="s">
        <v>1032</v>
      </c>
      <c r="P1524" s="53">
        <v>10</v>
      </c>
      <c r="Q1524" s="53">
        <v>30</v>
      </c>
      <c r="R1524" s="53">
        <v>30</v>
      </c>
      <c r="S1524" s="53">
        <v>20</v>
      </c>
      <c r="T1524" s="53">
        <v>10</v>
      </c>
      <c r="U1524" s="53" t="s">
        <v>1032</v>
      </c>
      <c r="V1524" s="53">
        <v>0</v>
      </c>
      <c r="W1524" s="53">
        <v>0</v>
      </c>
      <c r="X1524" s="53">
        <v>0</v>
      </c>
      <c r="Y1524" s="53" t="s">
        <v>1032</v>
      </c>
      <c r="Z1524" s="53" t="s">
        <v>1032</v>
      </c>
      <c r="AA1524" s="53" t="s">
        <v>1032</v>
      </c>
      <c r="AB1524" s="53">
        <v>10</v>
      </c>
      <c r="AC1524" s="54">
        <v>30</v>
      </c>
      <c r="AD1524" s="54">
        <v>30</v>
      </c>
      <c r="AE1524" s="54">
        <v>20</v>
      </c>
      <c r="AF1524" s="54">
        <v>10</v>
      </c>
      <c r="AG1524" s="54" t="s">
        <v>1032</v>
      </c>
      <c r="AH1524" s="54" t="s">
        <v>1032</v>
      </c>
      <c r="AI1524" s="54" t="s">
        <v>1032</v>
      </c>
      <c r="AJ1524" s="54" t="s">
        <v>1032</v>
      </c>
      <c r="AK1524" s="1" t="s">
        <v>1032</v>
      </c>
      <c r="AL1524" s="1" t="s">
        <v>1032</v>
      </c>
      <c r="AM1524" s="1" t="s">
        <v>1032</v>
      </c>
      <c r="AN1524" s="1" t="s">
        <v>1032</v>
      </c>
      <c r="AO1524" s="1" t="s">
        <v>1032</v>
      </c>
      <c r="AP1524" s="1" t="s">
        <v>1032</v>
      </c>
      <c r="AQ1524" s="1" t="s">
        <v>1032</v>
      </c>
      <c r="AR1524" s="1" t="s">
        <v>1032</v>
      </c>
      <c r="AS1524" s="1" t="s">
        <v>1032</v>
      </c>
      <c r="AT1524" s="1" t="s">
        <v>1032</v>
      </c>
      <c r="AU1524" s="1" t="s">
        <v>1032</v>
      </c>
      <c r="AV1524" s="1" t="s">
        <v>1032</v>
      </c>
      <c r="AW1524" s="142" t="str">
        <f t="shared" si="50"/>
        <v/>
      </c>
      <c r="AX1524" s="142" t="str">
        <f t="shared" si="51"/>
        <v/>
      </c>
    </row>
    <row r="1525" spans="3:50">
      <c r="C1525" s="1" t="s">
        <v>1221</v>
      </c>
      <c r="D1525" s="1" t="s">
        <v>1222</v>
      </c>
      <c r="AW1525" s="142" t="str">
        <f t="shared" si="50"/>
        <v/>
      </c>
      <c r="AX1525" s="142" t="str">
        <f t="shared" si="51"/>
        <v/>
      </c>
    </row>
    <row r="1526" spans="3:50">
      <c r="C1526" s="1" t="s">
        <v>1221</v>
      </c>
      <c r="D1526" s="1" t="s">
        <v>1223</v>
      </c>
      <c r="E1526" s="1">
        <v>2</v>
      </c>
      <c r="F1526" s="1">
        <v>30</v>
      </c>
      <c r="G1526" s="1">
        <v>30</v>
      </c>
      <c r="H1526" s="1">
        <v>1000</v>
      </c>
      <c r="I1526" s="53">
        <v>30</v>
      </c>
      <c r="J1526" s="1">
        <v>0</v>
      </c>
      <c r="K1526" s="1">
        <v>100</v>
      </c>
      <c r="L1526" s="53">
        <v>30</v>
      </c>
      <c r="P1526" s="53">
        <v>10</v>
      </c>
      <c r="Q1526" s="53">
        <v>30</v>
      </c>
      <c r="R1526" s="53">
        <v>30</v>
      </c>
      <c r="S1526" s="53">
        <v>20</v>
      </c>
      <c r="T1526" s="53">
        <v>10</v>
      </c>
      <c r="V1526" s="53">
        <v>0</v>
      </c>
      <c r="W1526" s="53">
        <v>0</v>
      </c>
      <c r="X1526" s="53">
        <v>0</v>
      </c>
      <c r="AB1526" s="53">
        <v>10</v>
      </c>
      <c r="AC1526" s="54">
        <v>30</v>
      </c>
      <c r="AD1526" s="54">
        <v>30</v>
      </c>
      <c r="AE1526" s="54">
        <v>20</v>
      </c>
      <c r="AF1526" s="54">
        <v>10</v>
      </c>
      <c r="AW1526" s="142" t="str">
        <f t="shared" si="50"/>
        <v/>
      </c>
      <c r="AX1526" s="142" t="str">
        <f t="shared" si="51"/>
        <v/>
      </c>
    </row>
    <row r="1527" spans="3:50">
      <c r="C1527" s="1" t="s">
        <v>1221</v>
      </c>
      <c r="D1527" s="1" t="s">
        <v>1224</v>
      </c>
      <c r="V1527" s="53">
        <v>0</v>
      </c>
      <c r="W1527" s="53">
        <v>0</v>
      </c>
      <c r="X1527" s="53">
        <v>0</v>
      </c>
      <c r="AW1527" s="142" t="str">
        <f t="shared" si="50"/>
        <v/>
      </c>
      <c r="AX1527" s="142" t="str">
        <f t="shared" si="51"/>
        <v/>
      </c>
    </row>
    <row r="1528" spans="3:50">
      <c r="C1528" s="1" t="s">
        <v>1221</v>
      </c>
      <c r="D1528" s="1" t="s">
        <v>1225</v>
      </c>
      <c r="E1528" s="1">
        <v>3</v>
      </c>
      <c r="F1528" s="1">
        <v>60</v>
      </c>
      <c r="G1528" s="1">
        <v>60</v>
      </c>
      <c r="H1528" s="1">
        <v>1000</v>
      </c>
      <c r="I1528" s="53">
        <v>60</v>
      </c>
      <c r="J1528" s="1">
        <v>0</v>
      </c>
      <c r="K1528" s="1">
        <v>100</v>
      </c>
      <c r="L1528" s="53">
        <v>60</v>
      </c>
      <c r="P1528" s="53">
        <v>10</v>
      </c>
      <c r="Q1528" s="53">
        <v>30</v>
      </c>
      <c r="R1528" s="53">
        <v>30</v>
      </c>
      <c r="S1528" s="53">
        <v>20</v>
      </c>
      <c r="T1528" s="53">
        <v>10</v>
      </c>
      <c r="V1528" s="53">
        <v>0</v>
      </c>
      <c r="W1528" s="53">
        <v>0</v>
      </c>
      <c r="X1528" s="53">
        <v>0</v>
      </c>
      <c r="AB1528" s="53">
        <v>10</v>
      </c>
      <c r="AC1528" s="54">
        <v>30</v>
      </c>
      <c r="AD1528" s="54">
        <v>30</v>
      </c>
      <c r="AE1528" s="54">
        <v>20</v>
      </c>
      <c r="AF1528" s="54">
        <v>10</v>
      </c>
      <c r="AW1528" s="142" t="str">
        <f t="shared" si="50"/>
        <v/>
      </c>
      <c r="AX1528" s="142" t="str">
        <f t="shared" si="51"/>
        <v/>
      </c>
    </row>
    <row r="1529" spans="3:50">
      <c r="C1529" s="1" t="s">
        <v>1221</v>
      </c>
      <c r="D1529" s="1" t="s">
        <v>1221</v>
      </c>
      <c r="E1529" s="1">
        <v>10</v>
      </c>
      <c r="F1529" s="1">
        <v>120</v>
      </c>
      <c r="G1529" s="1">
        <v>120</v>
      </c>
      <c r="H1529" s="1">
        <v>1000</v>
      </c>
      <c r="I1529" s="53">
        <v>120</v>
      </c>
      <c r="J1529" s="1">
        <v>0</v>
      </c>
      <c r="K1529" s="1">
        <v>100</v>
      </c>
      <c r="L1529" s="53">
        <v>120</v>
      </c>
      <c r="P1529" s="53">
        <v>10</v>
      </c>
      <c r="Q1529" s="53">
        <v>30</v>
      </c>
      <c r="R1529" s="53">
        <v>30</v>
      </c>
      <c r="S1529" s="53">
        <v>20</v>
      </c>
      <c r="T1529" s="53">
        <v>10</v>
      </c>
      <c r="V1529" s="53">
        <v>0</v>
      </c>
      <c r="W1529" s="53">
        <v>0</v>
      </c>
      <c r="X1529" s="53">
        <v>0</v>
      </c>
      <c r="AB1529" s="53">
        <v>10</v>
      </c>
      <c r="AC1529" s="54">
        <v>30</v>
      </c>
      <c r="AD1529" s="54">
        <v>30</v>
      </c>
      <c r="AE1529" s="54">
        <v>20</v>
      </c>
      <c r="AF1529" s="54">
        <v>10</v>
      </c>
      <c r="AW1529" s="142" t="str">
        <f t="shared" si="50"/>
        <v/>
      </c>
      <c r="AX1529" s="142" t="str">
        <f t="shared" si="51"/>
        <v/>
      </c>
    </row>
    <row r="1530" spans="3:50">
      <c r="C1530" s="1" t="s">
        <v>1221</v>
      </c>
      <c r="D1530" s="1" t="s">
        <v>1226</v>
      </c>
      <c r="AW1530" s="142" t="str">
        <f t="shared" ref="AW1530:AW1593" si="52">IF(SUM($E1530:$AV1530)&lt;&gt;0,IFERROR(IFERROR(INDEX(pname,MATCH($B1530,pid_fao,0),1),INDEX(pname,MATCH($B1530,pid_th,0),1)),""),"")</f>
        <v/>
      </c>
      <c r="AX1530" s="142" t="str">
        <f t="shared" ref="AX1530:AX1593" si="53">IF(SUM($E1530:$AV1530)&lt;&gt;0,IFERROR(IFERROR(INDEX(pname,MATCH($B1530,pid_fao,0),5),INDEX(pname,MATCH($B1530,pid_th,0),5)),""),"")</f>
        <v/>
      </c>
    </row>
    <row r="1531" spans="3:50">
      <c r="C1531" s="1" t="s">
        <v>1221</v>
      </c>
      <c r="D1531" s="1" t="s">
        <v>1227</v>
      </c>
      <c r="AW1531" s="142" t="str">
        <f t="shared" si="52"/>
        <v/>
      </c>
      <c r="AX1531" s="142" t="str">
        <f t="shared" si="53"/>
        <v/>
      </c>
    </row>
    <row r="1532" spans="3:50">
      <c r="C1532" s="1" t="s">
        <v>1221</v>
      </c>
      <c r="D1532" s="1" t="s">
        <v>1228</v>
      </c>
      <c r="AW1532" s="142" t="str">
        <f t="shared" si="52"/>
        <v/>
      </c>
      <c r="AX1532" s="142" t="str">
        <f t="shared" si="53"/>
        <v/>
      </c>
    </row>
    <row r="1533" spans="3:50">
      <c r="C1533" s="1" t="s">
        <v>1221</v>
      </c>
      <c r="D1533" s="1" t="s">
        <v>1229</v>
      </c>
      <c r="AW1533" s="142" t="str">
        <f t="shared" si="52"/>
        <v/>
      </c>
      <c r="AX1533" s="142" t="str">
        <f t="shared" si="53"/>
        <v/>
      </c>
    </row>
    <row r="1534" spans="3:50">
      <c r="C1534" s="1" t="s">
        <v>1221</v>
      </c>
      <c r="D1534" s="1" t="s">
        <v>1230</v>
      </c>
      <c r="AW1534" s="142" t="str">
        <f t="shared" si="52"/>
        <v/>
      </c>
      <c r="AX1534" s="142" t="str">
        <f t="shared" si="53"/>
        <v/>
      </c>
    </row>
    <row r="1535" spans="3:50">
      <c r="C1535" s="1" t="s">
        <v>1221</v>
      </c>
      <c r="D1535" s="1" t="s">
        <v>1231</v>
      </c>
      <c r="AW1535" s="142" t="str">
        <f t="shared" si="52"/>
        <v/>
      </c>
      <c r="AX1535" s="142" t="str">
        <f t="shared" si="53"/>
        <v/>
      </c>
    </row>
    <row r="1536" spans="3:50">
      <c r="C1536" s="1" t="s">
        <v>1221</v>
      </c>
      <c r="D1536" s="1" t="s">
        <v>1232</v>
      </c>
      <c r="AW1536" s="142" t="str">
        <f t="shared" si="52"/>
        <v/>
      </c>
      <c r="AX1536" s="142" t="str">
        <f t="shared" si="53"/>
        <v/>
      </c>
    </row>
    <row r="1537" spans="1:50">
      <c r="A1537" s="20">
        <v>11407</v>
      </c>
      <c r="B1537" s="1" t="s">
        <v>63</v>
      </c>
      <c r="E1537" s="1">
        <v>885</v>
      </c>
      <c r="F1537" s="1">
        <v>2004.25</v>
      </c>
      <c r="G1537" s="1">
        <v>2004.25</v>
      </c>
      <c r="H1537" s="1">
        <v>1050</v>
      </c>
      <c r="I1537" s="53">
        <v>2105</v>
      </c>
      <c r="J1537" s="1">
        <v>91.666666666666671</v>
      </c>
      <c r="K1537" s="1">
        <v>8.3333333333333286</v>
      </c>
      <c r="L1537" s="53">
        <v>1986</v>
      </c>
      <c r="M1537" s="53" t="s">
        <v>1032</v>
      </c>
      <c r="N1537" s="53" t="s">
        <v>1032</v>
      </c>
      <c r="O1537" s="53">
        <v>6</v>
      </c>
      <c r="P1537" s="53">
        <v>13</v>
      </c>
      <c r="Q1537" s="53">
        <v>7</v>
      </c>
      <c r="R1537" s="53" t="s">
        <v>1032</v>
      </c>
      <c r="S1537" s="53">
        <v>11.25</v>
      </c>
      <c r="T1537" s="53">
        <v>17</v>
      </c>
      <c r="U1537" s="53">
        <v>20</v>
      </c>
      <c r="V1537" s="53">
        <v>16</v>
      </c>
      <c r="W1537" s="53">
        <v>17</v>
      </c>
      <c r="X1537" s="53">
        <v>10</v>
      </c>
      <c r="Y1537" s="53" t="s">
        <v>1032</v>
      </c>
      <c r="Z1537" s="53" t="s">
        <v>1032</v>
      </c>
      <c r="AA1537" s="53">
        <v>11.25</v>
      </c>
      <c r="AB1537" s="53">
        <v>43.333333333333336</v>
      </c>
      <c r="AC1537" s="54">
        <v>10</v>
      </c>
      <c r="AD1537" s="54">
        <v>18.75</v>
      </c>
      <c r="AE1537" s="54">
        <v>12.5</v>
      </c>
      <c r="AF1537" s="54">
        <v>17.5</v>
      </c>
      <c r="AG1537" s="54">
        <v>17.5</v>
      </c>
      <c r="AH1537" s="54">
        <v>8.75</v>
      </c>
      <c r="AI1537" s="54">
        <v>12.5</v>
      </c>
      <c r="AJ1537" s="54">
        <v>10</v>
      </c>
      <c r="AK1537" s="1" t="s">
        <v>1032</v>
      </c>
      <c r="AL1537" s="1" t="s">
        <v>1032</v>
      </c>
      <c r="AM1537" s="1" t="s">
        <v>1032</v>
      </c>
      <c r="AN1537" s="1">
        <v>7.5</v>
      </c>
      <c r="AO1537" s="1" t="s">
        <v>1032</v>
      </c>
      <c r="AP1537" s="1" t="s">
        <v>1032</v>
      </c>
      <c r="AQ1537" s="1">
        <v>11.25</v>
      </c>
      <c r="AR1537" s="1">
        <v>15</v>
      </c>
      <c r="AS1537" s="1">
        <v>5</v>
      </c>
      <c r="AT1537" s="1">
        <v>2.5</v>
      </c>
      <c r="AU1537" s="1" t="s">
        <v>1032</v>
      </c>
      <c r="AV1537" s="1">
        <v>10</v>
      </c>
      <c r="AW1537" s="142">
        <f t="shared" si="52"/>
        <v>141301</v>
      </c>
      <c r="AX1537" s="142" t="str">
        <f t="shared" si="53"/>
        <v>141301-000</v>
      </c>
    </row>
    <row r="1538" spans="1:50">
      <c r="C1538" s="1" t="s">
        <v>1045</v>
      </c>
      <c r="E1538" s="1">
        <v>414</v>
      </c>
      <c r="F1538" s="1">
        <v>1150</v>
      </c>
      <c r="G1538" s="1">
        <v>1150</v>
      </c>
      <c r="H1538" s="1">
        <v>1000</v>
      </c>
      <c r="I1538" s="53">
        <v>1150</v>
      </c>
      <c r="L1538" s="53">
        <v>1150</v>
      </c>
      <c r="M1538" s="53" t="s">
        <v>1032</v>
      </c>
      <c r="N1538" s="53" t="s">
        <v>1032</v>
      </c>
      <c r="O1538" s="53">
        <v>0</v>
      </c>
      <c r="P1538" s="53">
        <v>0</v>
      </c>
      <c r="Q1538" s="53">
        <v>0</v>
      </c>
      <c r="R1538" s="53" t="s">
        <v>1032</v>
      </c>
      <c r="S1538" s="53">
        <v>0</v>
      </c>
      <c r="T1538" s="53">
        <v>25</v>
      </c>
      <c r="U1538" s="53">
        <v>50</v>
      </c>
      <c r="V1538" s="53">
        <v>25</v>
      </c>
      <c r="W1538" s="53">
        <v>0</v>
      </c>
      <c r="X1538" s="53">
        <v>0</v>
      </c>
      <c r="Y1538" s="53" t="s">
        <v>1032</v>
      </c>
      <c r="Z1538" s="53" t="s">
        <v>1032</v>
      </c>
      <c r="AA1538" s="53">
        <v>0</v>
      </c>
      <c r="AB1538" s="53">
        <v>0</v>
      </c>
      <c r="AC1538" s="54">
        <v>0</v>
      </c>
      <c r="AD1538" s="54">
        <v>0</v>
      </c>
      <c r="AE1538" s="54">
        <v>0</v>
      </c>
      <c r="AF1538" s="54">
        <v>25</v>
      </c>
      <c r="AG1538" s="54">
        <v>50</v>
      </c>
      <c r="AH1538" s="54">
        <v>25</v>
      </c>
      <c r="AI1538" s="54">
        <v>0</v>
      </c>
      <c r="AJ1538" s="54">
        <v>0</v>
      </c>
      <c r="AK1538" s="1" t="s">
        <v>1032</v>
      </c>
      <c r="AL1538" s="1" t="s">
        <v>1032</v>
      </c>
      <c r="AM1538" s="1" t="s">
        <v>1032</v>
      </c>
      <c r="AN1538" s="1">
        <v>0</v>
      </c>
      <c r="AO1538" s="1" t="s">
        <v>1032</v>
      </c>
      <c r="AP1538" s="1" t="s">
        <v>1032</v>
      </c>
      <c r="AQ1538" s="1">
        <v>0</v>
      </c>
      <c r="AR1538" s="1">
        <v>0</v>
      </c>
      <c r="AS1538" s="1">
        <v>0</v>
      </c>
      <c r="AT1538" s="1">
        <v>0</v>
      </c>
      <c r="AU1538" s="1" t="s">
        <v>1032</v>
      </c>
      <c r="AV1538" s="1">
        <v>0</v>
      </c>
      <c r="AW1538" s="142" t="str">
        <f t="shared" si="52"/>
        <v/>
      </c>
      <c r="AX1538" s="142" t="str">
        <f t="shared" si="53"/>
        <v/>
      </c>
    </row>
    <row r="1539" spans="1:50">
      <c r="C1539" s="1" t="s">
        <v>1046</v>
      </c>
      <c r="D1539" s="1" t="s">
        <v>1046</v>
      </c>
      <c r="E1539" s="1">
        <v>172</v>
      </c>
      <c r="F1539" s="1">
        <v>497</v>
      </c>
      <c r="G1539" s="1">
        <v>497</v>
      </c>
      <c r="H1539" s="1">
        <v>1000</v>
      </c>
      <c r="I1539" s="53">
        <v>497</v>
      </c>
      <c r="L1539" s="53">
        <v>497</v>
      </c>
      <c r="O1539" s="53">
        <v>0</v>
      </c>
      <c r="P1539" s="53">
        <v>0</v>
      </c>
      <c r="Q1539" s="53">
        <v>0</v>
      </c>
      <c r="S1539" s="53">
        <v>0</v>
      </c>
      <c r="T1539" s="53">
        <v>25</v>
      </c>
      <c r="U1539" s="53">
        <v>50</v>
      </c>
      <c r="V1539" s="53">
        <v>25</v>
      </c>
      <c r="W1539" s="53">
        <v>0</v>
      </c>
      <c r="X1539" s="53">
        <v>0</v>
      </c>
      <c r="AA1539" s="53">
        <v>0</v>
      </c>
      <c r="AB1539" s="53">
        <v>0</v>
      </c>
      <c r="AC1539" s="54">
        <v>0</v>
      </c>
      <c r="AD1539" s="54">
        <v>0</v>
      </c>
      <c r="AE1539" s="54">
        <v>0</v>
      </c>
      <c r="AF1539" s="54">
        <v>25</v>
      </c>
      <c r="AG1539" s="54">
        <v>50</v>
      </c>
      <c r="AH1539" s="54">
        <v>25</v>
      </c>
      <c r="AI1539" s="54">
        <v>0</v>
      </c>
      <c r="AJ1539" s="54">
        <v>0</v>
      </c>
      <c r="AN1539" s="1">
        <v>0</v>
      </c>
      <c r="AQ1539" s="1">
        <v>0</v>
      </c>
      <c r="AR1539" s="1">
        <v>0</v>
      </c>
      <c r="AS1539" s="1">
        <v>0</v>
      </c>
      <c r="AT1539" s="1">
        <v>0</v>
      </c>
      <c r="AV1539" s="1">
        <v>0</v>
      </c>
      <c r="AW1539" s="142" t="str">
        <f t="shared" si="52"/>
        <v/>
      </c>
      <c r="AX1539" s="142" t="str">
        <f t="shared" si="53"/>
        <v/>
      </c>
    </row>
    <row r="1540" spans="1:50">
      <c r="C1540" s="1" t="s">
        <v>1046</v>
      </c>
      <c r="D1540" s="1" t="s">
        <v>1047</v>
      </c>
      <c r="E1540" s="1">
        <v>39</v>
      </c>
      <c r="F1540" s="1">
        <v>116</v>
      </c>
      <c r="G1540" s="1">
        <v>116</v>
      </c>
      <c r="H1540" s="1">
        <v>1000</v>
      </c>
      <c r="I1540" s="53">
        <v>116</v>
      </c>
      <c r="L1540" s="53">
        <v>116</v>
      </c>
      <c r="O1540" s="53">
        <v>0</v>
      </c>
      <c r="P1540" s="53">
        <v>0</v>
      </c>
      <c r="Q1540" s="53">
        <v>0</v>
      </c>
      <c r="S1540" s="53">
        <v>0</v>
      </c>
      <c r="T1540" s="53">
        <v>25</v>
      </c>
      <c r="U1540" s="53">
        <v>50</v>
      </c>
      <c r="V1540" s="53">
        <v>25</v>
      </c>
      <c r="W1540" s="53">
        <v>0</v>
      </c>
      <c r="X1540" s="53">
        <v>0</v>
      </c>
      <c r="AA1540" s="53">
        <v>0</v>
      </c>
      <c r="AB1540" s="53">
        <v>0</v>
      </c>
      <c r="AC1540" s="54">
        <v>0</v>
      </c>
      <c r="AD1540" s="54">
        <v>0</v>
      </c>
      <c r="AE1540" s="54">
        <v>0</v>
      </c>
      <c r="AF1540" s="54">
        <v>25</v>
      </c>
      <c r="AG1540" s="54">
        <v>50</v>
      </c>
      <c r="AH1540" s="54">
        <v>25</v>
      </c>
      <c r="AI1540" s="54">
        <v>0</v>
      </c>
      <c r="AJ1540" s="54">
        <v>0</v>
      </c>
      <c r="AN1540" s="1">
        <v>0</v>
      </c>
      <c r="AQ1540" s="1">
        <v>0</v>
      </c>
      <c r="AR1540" s="1">
        <v>0</v>
      </c>
      <c r="AS1540" s="1">
        <v>0</v>
      </c>
      <c r="AT1540" s="1">
        <v>0</v>
      </c>
      <c r="AV1540" s="1">
        <v>0</v>
      </c>
      <c r="AW1540" s="142" t="str">
        <f t="shared" si="52"/>
        <v/>
      </c>
      <c r="AX1540" s="142" t="str">
        <f t="shared" si="53"/>
        <v/>
      </c>
    </row>
    <row r="1541" spans="1:50">
      <c r="C1541" s="1" t="s">
        <v>1046</v>
      </c>
      <c r="D1541" s="1" t="s">
        <v>1048</v>
      </c>
      <c r="E1541" s="1">
        <v>15</v>
      </c>
      <c r="F1541" s="1">
        <v>24</v>
      </c>
      <c r="G1541" s="1">
        <v>24</v>
      </c>
      <c r="H1541" s="1">
        <v>1000</v>
      </c>
      <c r="I1541" s="53">
        <v>24</v>
      </c>
      <c r="L1541" s="53">
        <v>24</v>
      </c>
      <c r="O1541" s="53">
        <v>0</v>
      </c>
      <c r="P1541" s="53">
        <v>0</v>
      </c>
      <c r="Q1541" s="53">
        <v>0</v>
      </c>
      <c r="S1541" s="53">
        <v>0</v>
      </c>
      <c r="T1541" s="53">
        <v>25</v>
      </c>
      <c r="U1541" s="53">
        <v>50</v>
      </c>
      <c r="V1541" s="53">
        <v>25</v>
      </c>
      <c r="W1541" s="53">
        <v>0</v>
      </c>
      <c r="X1541" s="53">
        <v>0</v>
      </c>
      <c r="AA1541" s="53">
        <v>0</v>
      </c>
      <c r="AB1541" s="53">
        <v>0</v>
      </c>
      <c r="AC1541" s="54">
        <v>0</v>
      </c>
      <c r="AD1541" s="54">
        <v>0</v>
      </c>
      <c r="AE1541" s="54">
        <v>0</v>
      </c>
      <c r="AF1541" s="54">
        <v>25</v>
      </c>
      <c r="AG1541" s="54">
        <v>50</v>
      </c>
      <c r="AH1541" s="54">
        <v>25</v>
      </c>
      <c r="AI1541" s="54">
        <v>0</v>
      </c>
      <c r="AJ1541" s="54">
        <v>0</v>
      </c>
      <c r="AN1541" s="1">
        <v>0</v>
      </c>
      <c r="AQ1541" s="1">
        <v>0</v>
      </c>
      <c r="AR1541" s="1">
        <v>0</v>
      </c>
      <c r="AS1541" s="1">
        <v>0</v>
      </c>
      <c r="AT1541" s="1">
        <v>0</v>
      </c>
      <c r="AV1541" s="1">
        <v>0</v>
      </c>
      <c r="AW1541" s="142" t="str">
        <f t="shared" si="52"/>
        <v/>
      </c>
      <c r="AX1541" s="142" t="str">
        <f t="shared" si="53"/>
        <v/>
      </c>
    </row>
    <row r="1542" spans="1:50">
      <c r="C1542" s="1" t="s">
        <v>1046</v>
      </c>
      <c r="D1542" s="1" t="s">
        <v>1049</v>
      </c>
      <c r="E1542" s="1">
        <v>98</v>
      </c>
      <c r="F1542" s="1">
        <v>301</v>
      </c>
      <c r="G1542" s="1">
        <v>301</v>
      </c>
      <c r="H1542" s="1">
        <v>1000</v>
      </c>
      <c r="I1542" s="53">
        <v>301</v>
      </c>
      <c r="L1542" s="53">
        <v>301</v>
      </c>
      <c r="O1542" s="53">
        <v>0</v>
      </c>
      <c r="P1542" s="53">
        <v>0</v>
      </c>
      <c r="Q1542" s="53">
        <v>0</v>
      </c>
      <c r="S1542" s="53">
        <v>0</v>
      </c>
      <c r="T1542" s="53">
        <v>25</v>
      </c>
      <c r="U1542" s="53">
        <v>50</v>
      </c>
      <c r="V1542" s="53">
        <v>25</v>
      </c>
      <c r="W1542" s="53">
        <v>0</v>
      </c>
      <c r="X1542" s="53">
        <v>0</v>
      </c>
      <c r="AA1542" s="53">
        <v>0</v>
      </c>
      <c r="AB1542" s="53">
        <v>0</v>
      </c>
      <c r="AC1542" s="54">
        <v>0</v>
      </c>
      <c r="AD1542" s="54">
        <v>0</v>
      </c>
      <c r="AE1542" s="54">
        <v>0</v>
      </c>
      <c r="AF1542" s="54">
        <v>25</v>
      </c>
      <c r="AG1542" s="54">
        <v>50</v>
      </c>
      <c r="AH1542" s="54">
        <v>25</v>
      </c>
      <c r="AI1542" s="54">
        <v>0</v>
      </c>
      <c r="AJ1542" s="54">
        <v>0</v>
      </c>
      <c r="AN1542" s="1">
        <v>0</v>
      </c>
      <c r="AQ1542" s="1">
        <v>0</v>
      </c>
      <c r="AR1542" s="1">
        <v>0</v>
      </c>
      <c r="AS1542" s="1">
        <v>0</v>
      </c>
      <c r="AT1542" s="1">
        <v>0</v>
      </c>
      <c r="AV1542" s="1">
        <v>0</v>
      </c>
      <c r="AW1542" s="142" t="str">
        <f t="shared" si="52"/>
        <v/>
      </c>
      <c r="AX1542" s="142" t="str">
        <f t="shared" si="53"/>
        <v/>
      </c>
    </row>
    <row r="1543" spans="1:50">
      <c r="C1543" s="1" t="s">
        <v>1046</v>
      </c>
      <c r="D1543" s="1" t="s">
        <v>1050</v>
      </c>
      <c r="E1543" s="1">
        <v>37</v>
      </c>
      <c r="F1543" s="1">
        <v>93</v>
      </c>
      <c r="G1543" s="1">
        <v>93</v>
      </c>
      <c r="H1543" s="1">
        <v>1000</v>
      </c>
      <c r="I1543" s="53">
        <v>93</v>
      </c>
      <c r="L1543" s="53">
        <v>93</v>
      </c>
      <c r="O1543" s="53">
        <v>0</v>
      </c>
      <c r="P1543" s="53">
        <v>0</v>
      </c>
      <c r="Q1543" s="53">
        <v>0</v>
      </c>
      <c r="S1543" s="53">
        <v>0</v>
      </c>
      <c r="T1543" s="53">
        <v>25</v>
      </c>
      <c r="U1543" s="53">
        <v>50</v>
      </c>
      <c r="V1543" s="53">
        <v>25</v>
      </c>
      <c r="W1543" s="53">
        <v>0</v>
      </c>
      <c r="X1543" s="53">
        <v>0</v>
      </c>
      <c r="AA1543" s="53">
        <v>0</v>
      </c>
      <c r="AB1543" s="53">
        <v>0</v>
      </c>
      <c r="AC1543" s="54">
        <v>0</v>
      </c>
      <c r="AD1543" s="54">
        <v>0</v>
      </c>
      <c r="AE1543" s="54">
        <v>0</v>
      </c>
      <c r="AF1543" s="54">
        <v>25</v>
      </c>
      <c r="AG1543" s="54">
        <v>50</v>
      </c>
      <c r="AH1543" s="54">
        <v>25</v>
      </c>
      <c r="AI1543" s="54">
        <v>0</v>
      </c>
      <c r="AJ1543" s="54">
        <v>0</v>
      </c>
      <c r="AN1543" s="1">
        <v>0</v>
      </c>
      <c r="AQ1543" s="1">
        <v>0</v>
      </c>
      <c r="AR1543" s="1">
        <v>0</v>
      </c>
      <c r="AS1543" s="1">
        <v>0</v>
      </c>
      <c r="AT1543" s="1">
        <v>0</v>
      </c>
      <c r="AV1543" s="1">
        <v>0</v>
      </c>
      <c r="AW1543" s="142" t="str">
        <f t="shared" si="52"/>
        <v/>
      </c>
      <c r="AX1543" s="142" t="str">
        <f t="shared" si="53"/>
        <v/>
      </c>
    </row>
    <row r="1544" spans="1:50">
      <c r="C1544" s="1" t="s">
        <v>1046</v>
      </c>
      <c r="D1544" s="1" t="s">
        <v>1051</v>
      </c>
      <c r="E1544" s="1">
        <v>16</v>
      </c>
      <c r="F1544" s="1">
        <v>26</v>
      </c>
      <c r="G1544" s="1">
        <v>26</v>
      </c>
      <c r="H1544" s="1">
        <v>1000</v>
      </c>
      <c r="I1544" s="53">
        <v>26</v>
      </c>
      <c r="L1544" s="53">
        <v>26</v>
      </c>
      <c r="O1544" s="53">
        <v>0</v>
      </c>
      <c r="P1544" s="53">
        <v>0</v>
      </c>
      <c r="Q1544" s="53">
        <v>0</v>
      </c>
      <c r="S1544" s="53">
        <v>0</v>
      </c>
      <c r="T1544" s="53">
        <v>25</v>
      </c>
      <c r="U1544" s="53">
        <v>50</v>
      </c>
      <c r="V1544" s="53">
        <v>25</v>
      </c>
      <c r="W1544" s="53">
        <v>0</v>
      </c>
      <c r="X1544" s="53">
        <v>0</v>
      </c>
      <c r="AA1544" s="53">
        <v>0</v>
      </c>
      <c r="AB1544" s="53">
        <v>0</v>
      </c>
      <c r="AC1544" s="54">
        <v>0</v>
      </c>
      <c r="AD1544" s="54">
        <v>0</v>
      </c>
      <c r="AE1544" s="54">
        <v>0</v>
      </c>
      <c r="AF1544" s="54">
        <v>25</v>
      </c>
      <c r="AG1544" s="54">
        <v>50</v>
      </c>
      <c r="AH1544" s="54">
        <v>25</v>
      </c>
      <c r="AI1544" s="54">
        <v>0</v>
      </c>
      <c r="AJ1544" s="54">
        <v>0</v>
      </c>
      <c r="AN1544" s="1">
        <v>0</v>
      </c>
      <c r="AQ1544" s="1">
        <v>0</v>
      </c>
      <c r="AR1544" s="1">
        <v>0</v>
      </c>
      <c r="AS1544" s="1">
        <v>0</v>
      </c>
      <c r="AT1544" s="1">
        <v>0</v>
      </c>
      <c r="AV1544" s="1">
        <v>0</v>
      </c>
      <c r="AW1544" s="142" t="str">
        <f t="shared" si="52"/>
        <v/>
      </c>
      <c r="AX1544" s="142" t="str">
        <f t="shared" si="53"/>
        <v/>
      </c>
    </row>
    <row r="1545" spans="1:50">
      <c r="C1545" s="1" t="s">
        <v>1046</v>
      </c>
      <c r="D1545" s="1" t="s">
        <v>1052</v>
      </c>
      <c r="E1545" s="1">
        <v>37</v>
      </c>
      <c r="F1545" s="1">
        <v>93</v>
      </c>
      <c r="G1545" s="1">
        <v>93</v>
      </c>
      <c r="H1545" s="1">
        <v>1000</v>
      </c>
      <c r="I1545" s="53">
        <v>93</v>
      </c>
      <c r="L1545" s="53">
        <v>93</v>
      </c>
      <c r="O1545" s="53">
        <v>0</v>
      </c>
      <c r="P1545" s="53">
        <v>0</v>
      </c>
      <c r="Q1545" s="53">
        <v>0</v>
      </c>
      <c r="S1545" s="53">
        <v>0</v>
      </c>
      <c r="T1545" s="53">
        <v>25</v>
      </c>
      <c r="U1545" s="53">
        <v>50</v>
      </c>
      <c r="V1545" s="53">
        <v>25</v>
      </c>
      <c r="W1545" s="53">
        <v>0</v>
      </c>
      <c r="X1545" s="53">
        <v>0</v>
      </c>
      <c r="AA1545" s="53">
        <v>0</v>
      </c>
      <c r="AB1545" s="53">
        <v>0</v>
      </c>
      <c r="AC1545" s="54">
        <v>0</v>
      </c>
      <c r="AD1545" s="54">
        <v>0</v>
      </c>
      <c r="AE1545" s="54">
        <v>0</v>
      </c>
      <c r="AF1545" s="54">
        <v>25</v>
      </c>
      <c r="AG1545" s="54">
        <v>50</v>
      </c>
      <c r="AH1545" s="54">
        <v>25</v>
      </c>
      <c r="AI1545" s="54">
        <v>0</v>
      </c>
      <c r="AJ1545" s="54">
        <v>0</v>
      </c>
      <c r="AN1545" s="1">
        <v>0</v>
      </c>
      <c r="AQ1545" s="1">
        <v>0</v>
      </c>
      <c r="AR1545" s="1">
        <v>0</v>
      </c>
      <c r="AS1545" s="1">
        <v>0</v>
      </c>
      <c r="AT1545" s="1">
        <v>0</v>
      </c>
      <c r="AV1545" s="1">
        <v>0</v>
      </c>
      <c r="AW1545" s="142" t="str">
        <f t="shared" si="52"/>
        <v/>
      </c>
      <c r="AX1545" s="142" t="str">
        <f t="shared" si="53"/>
        <v/>
      </c>
    </row>
    <row r="1546" spans="1:50">
      <c r="C1546" s="1" t="s">
        <v>1278</v>
      </c>
      <c r="E1546" s="1">
        <v>222</v>
      </c>
      <c r="F1546" s="1">
        <v>58</v>
      </c>
      <c r="G1546" s="1">
        <v>58</v>
      </c>
      <c r="H1546" s="1">
        <v>1810</v>
      </c>
      <c r="I1546" s="53">
        <v>105</v>
      </c>
      <c r="L1546" s="53">
        <v>0</v>
      </c>
      <c r="M1546" s="53" t="s">
        <v>1032</v>
      </c>
      <c r="N1546" s="53" t="s">
        <v>1032</v>
      </c>
      <c r="O1546" s="53">
        <v>0</v>
      </c>
      <c r="P1546" s="53">
        <v>0</v>
      </c>
      <c r="Q1546" s="53">
        <v>0</v>
      </c>
      <c r="R1546" s="53" t="s">
        <v>1032</v>
      </c>
      <c r="S1546" s="53">
        <v>0</v>
      </c>
      <c r="T1546" s="53">
        <v>0</v>
      </c>
      <c r="U1546" s="53">
        <v>0</v>
      </c>
      <c r="V1546" s="53">
        <v>0</v>
      </c>
      <c r="W1546" s="53">
        <v>0</v>
      </c>
      <c r="X1546" s="53">
        <v>0</v>
      </c>
      <c r="Y1546" s="53" t="s">
        <v>1032</v>
      </c>
      <c r="Z1546" s="53" t="s">
        <v>1032</v>
      </c>
      <c r="AA1546" s="53">
        <v>45</v>
      </c>
      <c r="AB1546" s="53">
        <v>100</v>
      </c>
      <c r="AC1546" s="54">
        <v>0</v>
      </c>
      <c r="AD1546" s="54">
        <v>0</v>
      </c>
      <c r="AE1546" s="54">
        <v>0</v>
      </c>
      <c r="AF1546" s="54">
        <v>0</v>
      </c>
      <c r="AG1546" s="54">
        <v>0</v>
      </c>
      <c r="AH1546" s="54">
        <v>0</v>
      </c>
      <c r="AI1546" s="54">
        <v>0</v>
      </c>
      <c r="AJ1546" s="54">
        <v>0</v>
      </c>
      <c r="AK1546" s="1" t="s">
        <v>1032</v>
      </c>
      <c r="AL1546" s="1" t="s">
        <v>1032</v>
      </c>
      <c r="AM1546" s="1" t="s">
        <v>1032</v>
      </c>
      <c r="AN1546" s="1">
        <v>0</v>
      </c>
      <c r="AO1546" s="1" t="s">
        <v>1032</v>
      </c>
      <c r="AP1546" s="1" t="s">
        <v>1032</v>
      </c>
      <c r="AQ1546" s="1">
        <v>0</v>
      </c>
      <c r="AR1546" s="1">
        <v>0</v>
      </c>
      <c r="AS1546" s="1">
        <v>0</v>
      </c>
      <c r="AT1546" s="1">
        <v>0</v>
      </c>
      <c r="AU1546" s="1" t="s">
        <v>1032</v>
      </c>
      <c r="AV1546" s="1">
        <v>0</v>
      </c>
      <c r="AW1546" s="142" t="str">
        <f t="shared" si="52"/>
        <v/>
      </c>
      <c r="AX1546" s="142" t="str">
        <f t="shared" si="53"/>
        <v/>
      </c>
    </row>
    <row r="1547" spans="1:50">
      <c r="C1547" s="1" t="s">
        <v>1279</v>
      </c>
      <c r="D1547" s="1" t="s">
        <v>1279</v>
      </c>
      <c r="E1547" s="1">
        <v>52</v>
      </c>
      <c r="F1547" s="1">
        <v>15</v>
      </c>
      <c r="G1547" s="1">
        <v>15</v>
      </c>
      <c r="H1547" s="1">
        <v>1800</v>
      </c>
      <c r="I1547" s="53">
        <v>27</v>
      </c>
      <c r="O1547" s="53">
        <v>0</v>
      </c>
      <c r="P1547" s="53">
        <v>0</v>
      </c>
      <c r="Q1547" s="53">
        <v>0</v>
      </c>
      <c r="S1547" s="53">
        <v>0</v>
      </c>
      <c r="T1547" s="53">
        <v>0</v>
      </c>
      <c r="U1547" s="53">
        <v>0</v>
      </c>
      <c r="V1547" s="53">
        <v>0</v>
      </c>
      <c r="W1547" s="53">
        <v>0</v>
      </c>
      <c r="X1547" s="53">
        <v>0</v>
      </c>
      <c r="AA1547" s="53">
        <v>45</v>
      </c>
      <c r="AB1547" s="53">
        <v>100</v>
      </c>
      <c r="AC1547" s="54">
        <v>0</v>
      </c>
      <c r="AD1547" s="54">
        <v>0</v>
      </c>
      <c r="AE1547" s="54">
        <v>0</v>
      </c>
      <c r="AF1547" s="54">
        <v>0</v>
      </c>
      <c r="AG1547" s="54">
        <v>0</v>
      </c>
      <c r="AH1547" s="54">
        <v>0</v>
      </c>
      <c r="AI1547" s="54">
        <v>0</v>
      </c>
      <c r="AJ1547" s="54">
        <v>0</v>
      </c>
      <c r="AN1547" s="1">
        <v>0</v>
      </c>
      <c r="AQ1547" s="1">
        <v>0</v>
      </c>
      <c r="AR1547" s="1">
        <v>0</v>
      </c>
      <c r="AS1547" s="1">
        <v>0</v>
      </c>
      <c r="AT1547" s="1">
        <v>0</v>
      </c>
      <c r="AV1547" s="1">
        <v>0</v>
      </c>
      <c r="AW1547" s="142" t="str">
        <f t="shared" si="52"/>
        <v/>
      </c>
      <c r="AX1547" s="142" t="str">
        <f t="shared" si="53"/>
        <v/>
      </c>
    </row>
    <row r="1548" spans="1:50">
      <c r="C1548" s="1" t="s">
        <v>1279</v>
      </c>
      <c r="D1548" s="1" t="s">
        <v>1280</v>
      </c>
      <c r="E1548" s="1">
        <v>65</v>
      </c>
      <c r="F1548" s="1">
        <v>17</v>
      </c>
      <c r="G1548" s="1">
        <v>17</v>
      </c>
      <c r="H1548" s="1">
        <v>1800</v>
      </c>
      <c r="I1548" s="53">
        <v>31</v>
      </c>
      <c r="O1548" s="53">
        <v>0</v>
      </c>
      <c r="P1548" s="53">
        <v>0</v>
      </c>
      <c r="Q1548" s="53">
        <v>0</v>
      </c>
      <c r="S1548" s="53">
        <v>0</v>
      </c>
      <c r="T1548" s="53">
        <v>0</v>
      </c>
      <c r="U1548" s="53">
        <v>0</v>
      </c>
      <c r="V1548" s="53">
        <v>0</v>
      </c>
      <c r="W1548" s="53">
        <v>0</v>
      </c>
      <c r="X1548" s="53">
        <v>0</v>
      </c>
      <c r="AA1548" s="53">
        <v>45</v>
      </c>
      <c r="AB1548" s="53">
        <v>100</v>
      </c>
      <c r="AC1548" s="54">
        <v>0</v>
      </c>
      <c r="AD1548" s="54">
        <v>0</v>
      </c>
      <c r="AE1548" s="54">
        <v>0</v>
      </c>
      <c r="AF1548" s="54">
        <v>0</v>
      </c>
      <c r="AG1548" s="54">
        <v>0</v>
      </c>
      <c r="AH1548" s="54">
        <v>0</v>
      </c>
      <c r="AI1548" s="54">
        <v>0</v>
      </c>
      <c r="AJ1548" s="54">
        <v>0</v>
      </c>
      <c r="AN1548" s="1">
        <v>0</v>
      </c>
      <c r="AQ1548" s="1">
        <v>0</v>
      </c>
      <c r="AR1548" s="1">
        <v>0</v>
      </c>
      <c r="AS1548" s="1">
        <v>0</v>
      </c>
      <c r="AT1548" s="1">
        <v>0</v>
      </c>
      <c r="AV1548" s="1">
        <v>0</v>
      </c>
      <c r="AW1548" s="142" t="str">
        <f t="shared" si="52"/>
        <v/>
      </c>
      <c r="AX1548" s="142" t="str">
        <f t="shared" si="53"/>
        <v/>
      </c>
    </row>
    <row r="1549" spans="1:50">
      <c r="C1549" s="1" t="s">
        <v>1279</v>
      </c>
      <c r="D1549" s="1" t="s">
        <v>1281</v>
      </c>
      <c r="E1549" s="1">
        <v>45</v>
      </c>
      <c r="F1549" s="1">
        <v>11</v>
      </c>
      <c r="G1549" s="1">
        <v>11</v>
      </c>
      <c r="H1549" s="1">
        <v>1800</v>
      </c>
      <c r="I1549" s="53">
        <v>20</v>
      </c>
      <c r="O1549" s="53">
        <v>0</v>
      </c>
      <c r="P1549" s="53">
        <v>0</v>
      </c>
      <c r="Q1549" s="53">
        <v>0</v>
      </c>
      <c r="S1549" s="53">
        <v>0</v>
      </c>
      <c r="T1549" s="53">
        <v>0</v>
      </c>
      <c r="U1549" s="53">
        <v>0</v>
      </c>
      <c r="V1549" s="53">
        <v>0</v>
      </c>
      <c r="W1549" s="53">
        <v>0</v>
      </c>
      <c r="X1549" s="53">
        <v>0</v>
      </c>
      <c r="AA1549" s="53">
        <v>45</v>
      </c>
      <c r="AB1549" s="53">
        <v>100</v>
      </c>
      <c r="AC1549" s="54">
        <v>0</v>
      </c>
      <c r="AD1549" s="54">
        <v>0</v>
      </c>
      <c r="AE1549" s="54">
        <v>0</v>
      </c>
      <c r="AF1549" s="54">
        <v>0</v>
      </c>
      <c r="AG1549" s="54">
        <v>0</v>
      </c>
      <c r="AH1549" s="54">
        <v>0</v>
      </c>
      <c r="AI1549" s="54">
        <v>0</v>
      </c>
      <c r="AJ1549" s="54">
        <v>0</v>
      </c>
      <c r="AN1549" s="1">
        <v>0</v>
      </c>
      <c r="AQ1549" s="1">
        <v>0</v>
      </c>
      <c r="AR1549" s="1">
        <v>0</v>
      </c>
      <c r="AS1549" s="1">
        <v>0</v>
      </c>
      <c r="AT1549" s="1">
        <v>0</v>
      </c>
      <c r="AV1549" s="1">
        <v>0</v>
      </c>
      <c r="AW1549" s="142" t="str">
        <f t="shared" si="52"/>
        <v/>
      </c>
      <c r="AX1549" s="142" t="str">
        <f t="shared" si="53"/>
        <v/>
      </c>
    </row>
    <row r="1550" spans="1:50">
      <c r="C1550" s="1" t="s">
        <v>1279</v>
      </c>
      <c r="D1550" s="1" t="s">
        <v>1282</v>
      </c>
      <c r="E1550" s="1">
        <v>60</v>
      </c>
      <c r="F1550" s="1">
        <v>15</v>
      </c>
      <c r="G1550" s="1">
        <v>15</v>
      </c>
      <c r="H1550" s="1">
        <v>1800</v>
      </c>
      <c r="I1550" s="53">
        <v>27</v>
      </c>
      <c r="O1550" s="53">
        <v>0</v>
      </c>
      <c r="P1550" s="53">
        <v>0</v>
      </c>
      <c r="Q1550" s="53">
        <v>0</v>
      </c>
      <c r="S1550" s="53">
        <v>0</v>
      </c>
      <c r="T1550" s="53">
        <v>0</v>
      </c>
      <c r="U1550" s="53">
        <v>0</v>
      </c>
      <c r="V1550" s="53">
        <v>0</v>
      </c>
      <c r="W1550" s="53">
        <v>0</v>
      </c>
      <c r="X1550" s="53">
        <v>0</v>
      </c>
      <c r="AA1550" s="53">
        <v>45</v>
      </c>
      <c r="AB1550" s="53">
        <v>100</v>
      </c>
      <c r="AC1550" s="54">
        <v>0</v>
      </c>
      <c r="AD1550" s="54">
        <v>0</v>
      </c>
      <c r="AE1550" s="54">
        <v>0</v>
      </c>
      <c r="AF1550" s="54">
        <v>0</v>
      </c>
      <c r="AG1550" s="54">
        <v>0</v>
      </c>
      <c r="AH1550" s="54">
        <v>0</v>
      </c>
      <c r="AI1550" s="54">
        <v>0</v>
      </c>
      <c r="AJ1550" s="54">
        <v>0</v>
      </c>
      <c r="AN1550" s="1">
        <v>0</v>
      </c>
      <c r="AQ1550" s="1">
        <v>0</v>
      </c>
      <c r="AR1550" s="1">
        <v>0</v>
      </c>
      <c r="AS1550" s="1">
        <v>0</v>
      </c>
      <c r="AT1550" s="1">
        <v>0</v>
      </c>
      <c r="AV1550" s="1">
        <v>0</v>
      </c>
      <c r="AW1550" s="142" t="str">
        <f t="shared" si="52"/>
        <v/>
      </c>
      <c r="AX1550" s="142" t="str">
        <f t="shared" si="53"/>
        <v/>
      </c>
    </row>
    <row r="1551" spans="1:50">
      <c r="C1551" s="1" t="s">
        <v>1289</v>
      </c>
      <c r="E1551" s="1">
        <v>20</v>
      </c>
      <c r="F1551" s="1">
        <v>57</v>
      </c>
      <c r="G1551" s="1">
        <v>57</v>
      </c>
      <c r="H1551" s="1">
        <v>1509</v>
      </c>
      <c r="I1551" s="53">
        <v>86</v>
      </c>
      <c r="J1551" s="1">
        <v>100</v>
      </c>
      <c r="K1551" s="1">
        <v>0</v>
      </c>
      <c r="L1551" s="53">
        <v>78</v>
      </c>
      <c r="M1551" s="53" t="s">
        <v>1032</v>
      </c>
      <c r="N1551" s="53" t="s">
        <v>1032</v>
      </c>
      <c r="O1551" s="53">
        <v>30</v>
      </c>
      <c r="P1551" s="53">
        <v>35</v>
      </c>
      <c r="Q1551" s="53">
        <v>35</v>
      </c>
      <c r="R1551" s="53" t="s">
        <v>1032</v>
      </c>
      <c r="S1551" s="53">
        <v>0</v>
      </c>
      <c r="T1551" s="53">
        <v>0</v>
      </c>
      <c r="U1551" s="53">
        <v>30</v>
      </c>
      <c r="V1551" s="53">
        <v>35</v>
      </c>
      <c r="W1551" s="53">
        <v>35</v>
      </c>
      <c r="X1551" s="53" t="s">
        <v>1032</v>
      </c>
      <c r="Y1551" s="53" t="s">
        <v>1032</v>
      </c>
      <c r="Z1551" s="53" t="s">
        <v>1032</v>
      </c>
      <c r="AA1551" s="53" t="s">
        <v>1032</v>
      </c>
      <c r="AB1551" s="53" t="s">
        <v>1032</v>
      </c>
      <c r="AC1551" s="54" t="s">
        <v>1032</v>
      </c>
      <c r="AD1551" s="54" t="s">
        <v>1032</v>
      </c>
      <c r="AE1551" s="54" t="s">
        <v>1032</v>
      </c>
      <c r="AF1551" s="54" t="s">
        <v>1032</v>
      </c>
      <c r="AG1551" s="54" t="s">
        <v>1032</v>
      </c>
      <c r="AH1551" s="54" t="s">
        <v>1032</v>
      </c>
      <c r="AI1551" s="54" t="s">
        <v>1032</v>
      </c>
      <c r="AJ1551" s="54" t="s">
        <v>1032</v>
      </c>
      <c r="AK1551" s="1" t="s">
        <v>1032</v>
      </c>
      <c r="AL1551" s="1" t="s">
        <v>1032</v>
      </c>
      <c r="AM1551" s="1" t="s">
        <v>1032</v>
      </c>
      <c r="AN1551" s="1" t="s">
        <v>1032</v>
      </c>
      <c r="AO1551" s="1" t="s">
        <v>1032</v>
      </c>
      <c r="AP1551" s="1" t="s">
        <v>1032</v>
      </c>
      <c r="AQ1551" s="1" t="s">
        <v>1032</v>
      </c>
      <c r="AR1551" s="1" t="s">
        <v>1032</v>
      </c>
      <c r="AS1551" s="1" t="s">
        <v>1032</v>
      </c>
      <c r="AT1551" s="1" t="s">
        <v>1032</v>
      </c>
      <c r="AU1551" s="1" t="s">
        <v>1032</v>
      </c>
      <c r="AV1551" s="1" t="s">
        <v>1032</v>
      </c>
      <c r="AW1551" s="142" t="str">
        <f t="shared" si="52"/>
        <v/>
      </c>
      <c r="AX1551" s="142" t="str">
        <f t="shared" si="53"/>
        <v/>
      </c>
    </row>
    <row r="1552" spans="1:50">
      <c r="C1552" s="1" t="s">
        <v>1290</v>
      </c>
      <c r="D1552" s="1" t="s">
        <v>1291</v>
      </c>
      <c r="E1552" s="1">
        <v>12</v>
      </c>
      <c r="F1552" s="1">
        <v>31</v>
      </c>
      <c r="G1552" s="1">
        <v>31</v>
      </c>
      <c r="H1552" s="1">
        <v>1500</v>
      </c>
      <c r="I1552" s="53">
        <v>47</v>
      </c>
      <c r="J1552" s="1">
        <v>100</v>
      </c>
      <c r="L1552" s="53">
        <v>47</v>
      </c>
      <c r="O1552" s="53">
        <v>30</v>
      </c>
      <c r="P1552" s="53">
        <v>35</v>
      </c>
      <c r="Q1552" s="53">
        <v>35</v>
      </c>
      <c r="S1552" s="53">
        <v>0</v>
      </c>
      <c r="T1552" s="53">
        <v>0</v>
      </c>
      <c r="U1552" s="53">
        <v>30</v>
      </c>
      <c r="V1552" s="53">
        <v>35</v>
      </c>
      <c r="W1552" s="53">
        <v>35</v>
      </c>
      <c r="AW1552" s="142" t="str">
        <f t="shared" si="52"/>
        <v/>
      </c>
      <c r="AX1552" s="142" t="str">
        <f t="shared" si="53"/>
        <v/>
      </c>
    </row>
    <row r="1553" spans="3:50">
      <c r="C1553" s="1" t="s">
        <v>1290</v>
      </c>
      <c r="D1553" s="1" t="s">
        <v>1292</v>
      </c>
      <c r="I1553" s="53">
        <v>0</v>
      </c>
      <c r="S1553" s="53">
        <v>0</v>
      </c>
      <c r="T1553" s="53">
        <v>0</v>
      </c>
      <c r="AW1553" s="142" t="str">
        <f t="shared" si="52"/>
        <v/>
      </c>
      <c r="AX1553" s="142" t="str">
        <f t="shared" si="53"/>
        <v/>
      </c>
    </row>
    <row r="1554" spans="3:50">
      <c r="C1554" s="1" t="s">
        <v>1290</v>
      </c>
      <c r="D1554" s="1" t="s">
        <v>1290</v>
      </c>
      <c r="E1554" s="1">
        <v>4</v>
      </c>
      <c r="F1554" s="1">
        <v>10</v>
      </c>
      <c r="G1554" s="1">
        <v>10</v>
      </c>
      <c r="H1554" s="1">
        <v>1500</v>
      </c>
      <c r="I1554" s="53">
        <v>15</v>
      </c>
      <c r="J1554" s="1">
        <v>100</v>
      </c>
      <c r="L1554" s="53">
        <v>15</v>
      </c>
      <c r="O1554" s="53">
        <v>30</v>
      </c>
      <c r="P1554" s="53">
        <v>35</v>
      </c>
      <c r="Q1554" s="53">
        <v>35</v>
      </c>
      <c r="S1554" s="53">
        <v>0</v>
      </c>
      <c r="T1554" s="53">
        <v>0</v>
      </c>
      <c r="U1554" s="53">
        <v>30</v>
      </c>
      <c r="V1554" s="53">
        <v>35</v>
      </c>
      <c r="W1554" s="53">
        <v>35</v>
      </c>
      <c r="AW1554" s="142" t="str">
        <f t="shared" si="52"/>
        <v/>
      </c>
      <c r="AX1554" s="142" t="str">
        <f t="shared" si="53"/>
        <v/>
      </c>
    </row>
    <row r="1555" spans="3:50">
      <c r="C1555" s="1" t="s">
        <v>1290</v>
      </c>
      <c r="D1555" s="1" t="s">
        <v>1293</v>
      </c>
      <c r="E1555" s="1">
        <v>4</v>
      </c>
      <c r="F1555" s="1">
        <v>16</v>
      </c>
      <c r="G1555" s="1">
        <v>16</v>
      </c>
      <c r="H1555" s="1">
        <v>1500</v>
      </c>
      <c r="I1555" s="53">
        <v>24</v>
      </c>
      <c r="J1555" s="1">
        <v>100</v>
      </c>
      <c r="L1555" s="53">
        <v>16</v>
      </c>
      <c r="O1555" s="53">
        <v>30</v>
      </c>
      <c r="P1555" s="53">
        <v>35</v>
      </c>
      <c r="Q1555" s="53">
        <v>35</v>
      </c>
      <c r="S1555" s="53">
        <v>0</v>
      </c>
      <c r="T1555" s="53">
        <v>0</v>
      </c>
      <c r="U1555" s="53">
        <v>30</v>
      </c>
      <c r="V1555" s="53">
        <v>35</v>
      </c>
      <c r="W1555" s="53">
        <v>35</v>
      </c>
      <c r="AW1555" s="142" t="str">
        <f t="shared" si="52"/>
        <v/>
      </c>
      <c r="AX1555" s="142" t="str">
        <f t="shared" si="53"/>
        <v/>
      </c>
    </row>
    <row r="1556" spans="3:50">
      <c r="C1556" s="1" t="s">
        <v>1290</v>
      </c>
      <c r="D1556" s="1" t="s">
        <v>1294</v>
      </c>
      <c r="I1556" s="53">
        <v>0</v>
      </c>
      <c r="AW1556" s="142" t="str">
        <f t="shared" si="52"/>
        <v/>
      </c>
      <c r="AX1556" s="142" t="str">
        <f t="shared" si="53"/>
        <v/>
      </c>
    </row>
    <row r="1557" spans="3:50">
      <c r="C1557" s="1" t="s">
        <v>1333</v>
      </c>
      <c r="E1557" s="1">
        <v>4</v>
      </c>
      <c r="F1557" s="1">
        <v>12.75</v>
      </c>
      <c r="G1557" s="1">
        <v>12.75</v>
      </c>
      <c r="H1557" s="1">
        <v>471</v>
      </c>
      <c r="I1557" s="53">
        <v>6</v>
      </c>
      <c r="L1557" s="53">
        <v>0</v>
      </c>
      <c r="M1557" s="53" t="s">
        <v>1032</v>
      </c>
      <c r="N1557" s="53" t="s">
        <v>1032</v>
      </c>
      <c r="O1557" s="53" t="s">
        <v>1032</v>
      </c>
      <c r="P1557" s="53" t="s">
        <v>1032</v>
      </c>
      <c r="Q1557" s="53" t="s">
        <v>1032</v>
      </c>
      <c r="R1557" s="53" t="s">
        <v>1032</v>
      </c>
      <c r="S1557" s="53" t="s">
        <v>1032</v>
      </c>
      <c r="T1557" s="53" t="s">
        <v>1032</v>
      </c>
      <c r="U1557" s="53" t="s">
        <v>1032</v>
      </c>
      <c r="V1557" s="53" t="s">
        <v>1032</v>
      </c>
      <c r="W1557" s="53" t="s">
        <v>1032</v>
      </c>
      <c r="X1557" s="53" t="s">
        <v>1032</v>
      </c>
      <c r="Y1557" s="53" t="s">
        <v>1032</v>
      </c>
      <c r="Z1557" s="53" t="s">
        <v>1032</v>
      </c>
      <c r="AA1557" s="53" t="s">
        <v>1032</v>
      </c>
      <c r="AB1557" s="53" t="s">
        <v>1032</v>
      </c>
      <c r="AC1557" s="54" t="s">
        <v>1032</v>
      </c>
      <c r="AD1557" s="54" t="s">
        <v>1032</v>
      </c>
      <c r="AE1557" s="54" t="s">
        <v>1032</v>
      </c>
      <c r="AF1557" s="54" t="s">
        <v>1032</v>
      </c>
      <c r="AG1557" s="54" t="s">
        <v>1032</v>
      </c>
      <c r="AH1557" s="54" t="s">
        <v>1032</v>
      </c>
      <c r="AI1557" s="54" t="s">
        <v>1032</v>
      </c>
      <c r="AJ1557" s="54" t="s">
        <v>1032</v>
      </c>
      <c r="AK1557" s="1" t="s">
        <v>1032</v>
      </c>
      <c r="AL1557" s="1" t="s">
        <v>1032</v>
      </c>
      <c r="AM1557" s="1" t="s">
        <v>1032</v>
      </c>
      <c r="AN1557" s="1" t="s">
        <v>1032</v>
      </c>
      <c r="AO1557" s="1" t="s">
        <v>1032</v>
      </c>
      <c r="AP1557" s="1" t="s">
        <v>1032</v>
      </c>
      <c r="AQ1557" s="1" t="s">
        <v>1032</v>
      </c>
      <c r="AR1557" s="1" t="s">
        <v>1032</v>
      </c>
      <c r="AS1557" s="1" t="s">
        <v>1032</v>
      </c>
      <c r="AT1557" s="1" t="s">
        <v>1032</v>
      </c>
      <c r="AU1557" s="1" t="s">
        <v>1032</v>
      </c>
      <c r="AV1557" s="1" t="s">
        <v>1032</v>
      </c>
      <c r="AW1557" s="142" t="str">
        <f t="shared" si="52"/>
        <v/>
      </c>
      <c r="AX1557" s="142" t="str">
        <f t="shared" si="53"/>
        <v/>
      </c>
    </row>
    <row r="1558" spans="3:50">
      <c r="C1558" s="1" t="s">
        <v>1334</v>
      </c>
      <c r="D1558" s="1" t="s">
        <v>1335</v>
      </c>
      <c r="E1558" s="1">
        <v>0</v>
      </c>
      <c r="F1558" s="1">
        <v>0</v>
      </c>
      <c r="G1558" s="1">
        <v>0</v>
      </c>
      <c r="I1558" s="53">
        <v>0</v>
      </c>
      <c r="AW1558" s="142" t="str">
        <f t="shared" si="52"/>
        <v/>
      </c>
      <c r="AX1558" s="142" t="str">
        <f t="shared" si="53"/>
        <v/>
      </c>
    </row>
    <row r="1559" spans="3:50">
      <c r="C1559" s="1" t="s">
        <v>1334</v>
      </c>
      <c r="D1559" s="1" t="s">
        <v>1073</v>
      </c>
      <c r="E1559" s="1">
        <v>1</v>
      </c>
      <c r="F1559" s="1">
        <v>2.5</v>
      </c>
      <c r="G1559" s="1">
        <v>2.5</v>
      </c>
      <c r="H1559" s="1">
        <v>500</v>
      </c>
      <c r="I1559" s="53">
        <v>1</v>
      </c>
      <c r="AW1559" s="142" t="str">
        <f t="shared" si="52"/>
        <v/>
      </c>
      <c r="AX1559" s="142" t="str">
        <f t="shared" si="53"/>
        <v/>
      </c>
    </row>
    <row r="1560" spans="3:50">
      <c r="C1560" s="1" t="s">
        <v>1334</v>
      </c>
      <c r="D1560" s="1" t="s">
        <v>1336</v>
      </c>
      <c r="E1560" s="1">
        <v>0</v>
      </c>
      <c r="F1560" s="1">
        <v>0</v>
      </c>
      <c r="G1560" s="1">
        <v>0</v>
      </c>
      <c r="I1560" s="53">
        <v>0</v>
      </c>
      <c r="AW1560" s="142" t="str">
        <f t="shared" si="52"/>
        <v/>
      </c>
      <c r="AX1560" s="142" t="str">
        <f t="shared" si="53"/>
        <v/>
      </c>
    </row>
    <row r="1561" spans="3:50">
      <c r="C1561" s="1" t="s">
        <v>1334</v>
      </c>
      <c r="D1561" s="1" t="s">
        <v>1337</v>
      </c>
      <c r="E1561" s="1">
        <v>0</v>
      </c>
      <c r="F1561" s="1">
        <v>0</v>
      </c>
      <c r="G1561" s="1">
        <v>0</v>
      </c>
      <c r="I1561" s="53">
        <v>0</v>
      </c>
      <c r="AW1561" s="142" t="str">
        <f t="shared" si="52"/>
        <v/>
      </c>
      <c r="AX1561" s="142" t="str">
        <f t="shared" si="53"/>
        <v/>
      </c>
    </row>
    <row r="1562" spans="3:50">
      <c r="C1562" s="1" t="s">
        <v>1334</v>
      </c>
      <c r="D1562" s="1" t="s">
        <v>1325</v>
      </c>
      <c r="E1562" s="1">
        <v>3</v>
      </c>
      <c r="F1562" s="1">
        <v>10.25</v>
      </c>
      <c r="G1562" s="1">
        <v>10.25</v>
      </c>
      <c r="H1562" s="1">
        <v>500</v>
      </c>
      <c r="I1562" s="53">
        <v>5</v>
      </c>
      <c r="AW1562" s="142" t="str">
        <f t="shared" si="52"/>
        <v/>
      </c>
      <c r="AX1562" s="142" t="str">
        <f t="shared" si="53"/>
        <v/>
      </c>
    </row>
    <row r="1563" spans="3:50">
      <c r="C1563" s="1" t="s">
        <v>1334</v>
      </c>
      <c r="D1563" s="1" t="s">
        <v>1338</v>
      </c>
      <c r="E1563" s="1">
        <v>0</v>
      </c>
      <c r="F1563" s="1">
        <v>0</v>
      </c>
      <c r="G1563" s="1">
        <v>0</v>
      </c>
      <c r="I1563" s="53">
        <v>0</v>
      </c>
      <c r="AW1563" s="142" t="str">
        <f t="shared" si="52"/>
        <v/>
      </c>
      <c r="AX1563" s="142" t="str">
        <f t="shared" si="53"/>
        <v/>
      </c>
    </row>
    <row r="1564" spans="3:50">
      <c r="C1564" s="1" t="s">
        <v>1334</v>
      </c>
      <c r="D1564" s="1" t="s">
        <v>1339</v>
      </c>
      <c r="E1564" s="1">
        <v>0</v>
      </c>
      <c r="F1564" s="1">
        <v>0</v>
      </c>
      <c r="G1564" s="1">
        <v>0</v>
      </c>
      <c r="I1564" s="53">
        <v>0</v>
      </c>
      <c r="AW1564" s="142" t="str">
        <f t="shared" si="52"/>
        <v/>
      </c>
      <c r="AX1564" s="142" t="str">
        <f t="shared" si="53"/>
        <v/>
      </c>
    </row>
    <row r="1565" spans="3:50">
      <c r="C1565" s="1" t="s">
        <v>1334</v>
      </c>
      <c r="D1565" s="1" t="s">
        <v>1340</v>
      </c>
      <c r="E1565" s="1">
        <v>0</v>
      </c>
      <c r="F1565" s="1">
        <v>0</v>
      </c>
      <c r="G1565" s="1">
        <v>0</v>
      </c>
      <c r="I1565" s="53">
        <v>0</v>
      </c>
      <c r="AW1565" s="142" t="str">
        <f t="shared" si="52"/>
        <v/>
      </c>
      <c r="AX1565" s="142" t="str">
        <f t="shared" si="53"/>
        <v/>
      </c>
    </row>
    <row r="1566" spans="3:50">
      <c r="C1566" s="1" t="s">
        <v>1334</v>
      </c>
      <c r="D1566" s="1" t="s">
        <v>1341</v>
      </c>
      <c r="E1566" s="1">
        <v>0</v>
      </c>
      <c r="F1566" s="1">
        <v>0</v>
      </c>
      <c r="G1566" s="1">
        <v>0</v>
      </c>
      <c r="I1566" s="53">
        <v>0</v>
      </c>
      <c r="AW1566" s="142" t="str">
        <f t="shared" si="52"/>
        <v/>
      </c>
      <c r="AX1566" s="142" t="str">
        <f t="shared" si="53"/>
        <v/>
      </c>
    </row>
    <row r="1567" spans="3:50">
      <c r="C1567" s="1" t="s">
        <v>1342</v>
      </c>
      <c r="E1567" s="1">
        <v>15</v>
      </c>
      <c r="F1567" s="1">
        <v>26.5</v>
      </c>
      <c r="G1567" s="1">
        <v>26.5</v>
      </c>
      <c r="H1567" s="1">
        <v>2189</v>
      </c>
      <c r="I1567" s="53">
        <v>58</v>
      </c>
      <c r="J1567" s="1">
        <v>92.5</v>
      </c>
      <c r="K1567" s="1">
        <v>7.5</v>
      </c>
      <c r="L1567" s="53">
        <v>58</v>
      </c>
      <c r="M1567" s="53" t="s">
        <v>1032</v>
      </c>
      <c r="N1567" s="53" t="s">
        <v>1032</v>
      </c>
      <c r="O1567" s="53">
        <v>0</v>
      </c>
      <c r="P1567" s="53">
        <v>30</v>
      </c>
      <c r="Q1567" s="53">
        <v>0</v>
      </c>
      <c r="R1567" s="53" t="s">
        <v>1032</v>
      </c>
      <c r="S1567" s="53" t="s">
        <v>1032</v>
      </c>
      <c r="T1567" s="53">
        <v>30</v>
      </c>
      <c r="U1567" s="53">
        <v>0</v>
      </c>
      <c r="V1567" s="53">
        <v>10</v>
      </c>
      <c r="W1567" s="53">
        <v>50</v>
      </c>
      <c r="X1567" s="53">
        <v>40</v>
      </c>
      <c r="Y1567" s="53" t="s">
        <v>1032</v>
      </c>
      <c r="Z1567" s="53" t="s">
        <v>1032</v>
      </c>
      <c r="AA1567" s="53">
        <v>0</v>
      </c>
      <c r="AB1567" s="53">
        <v>30</v>
      </c>
      <c r="AC1567" s="54">
        <v>30</v>
      </c>
      <c r="AD1567" s="54">
        <v>30</v>
      </c>
      <c r="AE1567" s="54">
        <v>20</v>
      </c>
      <c r="AF1567" s="54">
        <v>25</v>
      </c>
      <c r="AG1567" s="54">
        <v>10</v>
      </c>
      <c r="AH1567" s="54">
        <v>10</v>
      </c>
      <c r="AI1567" s="54">
        <v>50</v>
      </c>
      <c r="AJ1567" s="54">
        <v>40</v>
      </c>
      <c r="AK1567" s="1" t="s">
        <v>1032</v>
      </c>
      <c r="AL1567" s="1" t="s">
        <v>1032</v>
      </c>
      <c r="AM1567" s="1" t="s">
        <v>1032</v>
      </c>
      <c r="AN1567" s="1">
        <v>30</v>
      </c>
      <c r="AO1567" s="1" t="s">
        <v>1032</v>
      </c>
      <c r="AP1567" s="1" t="s">
        <v>1032</v>
      </c>
      <c r="AQ1567" s="1">
        <v>0</v>
      </c>
      <c r="AR1567" s="1">
        <v>30</v>
      </c>
      <c r="AS1567" s="1">
        <v>0</v>
      </c>
      <c r="AT1567" s="1">
        <v>0</v>
      </c>
      <c r="AU1567" s="1" t="s">
        <v>1032</v>
      </c>
      <c r="AV1567" s="1">
        <v>40</v>
      </c>
      <c r="AW1567" s="142" t="str">
        <f t="shared" si="52"/>
        <v/>
      </c>
      <c r="AX1567" s="142" t="str">
        <f t="shared" si="53"/>
        <v/>
      </c>
    </row>
    <row r="1568" spans="3:50">
      <c r="C1568" s="1" t="s">
        <v>1343</v>
      </c>
      <c r="D1568" s="1" t="s">
        <v>1344</v>
      </c>
      <c r="E1568" s="1">
        <v>5</v>
      </c>
      <c r="F1568" s="1">
        <v>10</v>
      </c>
      <c r="G1568" s="1">
        <v>10</v>
      </c>
      <c r="H1568" s="1">
        <v>2000</v>
      </c>
      <c r="I1568" s="53">
        <v>20</v>
      </c>
      <c r="J1568" s="1">
        <v>100</v>
      </c>
      <c r="L1568" s="53">
        <v>20</v>
      </c>
      <c r="O1568" s="53">
        <v>0</v>
      </c>
      <c r="Q1568" s="53">
        <v>0</v>
      </c>
      <c r="U1568" s="53">
        <v>0</v>
      </c>
      <c r="AA1568" s="53">
        <v>0</v>
      </c>
      <c r="AC1568" s="54">
        <v>20</v>
      </c>
      <c r="AD1568" s="54">
        <v>20</v>
      </c>
      <c r="AE1568" s="54">
        <v>20</v>
      </c>
      <c r="AF1568" s="54">
        <v>20</v>
      </c>
      <c r="AG1568" s="54">
        <v>10</v>
      </c>
      <c r="AH1568" s="54">
        <v>10</v>
      </c>
      <c r="AQ1568" s="1">
        <v>0</v>
      </c>
      <c r="AS1568" s="1">
        <v>0</v>
      </c>
      <c r="AT1568" s="1">
        <v>0</v>
      </c>
      <c r="AW1568" s="142" t="str">
        <f t="shared" si="52"/>
        <v/>
      </c>
      <c r="AX1568" s="142" t="str">
        <f t="shared" si="53"/>
        <v/>
      </c>
    </row>
    <row r="1569" spans="1:50">
      <c r="C1569" s="1" t="s">
        <v>1343</v>
      </c>
      <c r="D1569" s="1" t="s">
        <v>1207</v>
      </c>
      <c r="I1569" s="53">
        <v>0</v>
      </c>
      <c r="O1569" s="53">
        <v>0</v>
      </c>
      <c r="Q1569" s="53">
        <v>0</v>
      </c>
      <c r="U1569" s="53">
        <v>0</v>
      </c>
      <c r="AA1569" s="53">
        <v>0</v>
      </c>
      <c r="AQ1569" s="1">
        <v>0</v>
      </c>
      <c r="AS1569" s="1">
        <v>0</v>
      </c>
      <c r="AT1569" s="1">
        <v>0</v>
      </c>
      <c r="AW1569" s="142" t="str">
        <f t="shared" si="52"/>
        <v/>
      </c>
      <c r="AX1569" s="142" t="str">
        <f t="shared" si="53"/>
        <v/>
      </c>
    </row>
    <row r="1570" spans="1:50">
      <c r="C1570" s="1" t="s">
        <v>1343</v>
      </c>
      <c r="D1570" s="1" t="s">
        <v>1345</v>
      </c>
      <c r="E1570" s="1">
        <v>4</v>
      </c>
      <c r="F1570" s="1">
        <v>10</v>
      </c>
      <c r="G1570" s="1">
        <v>10</v>
      </c>
      <c r="H1570" s="1">
        <v>2000</v>
      </c>
      <c r="I1570" s="53">
        <v>20</v>
      </c>
      <c r="J1570" s="1">
        <v>100</v>
      </c>
      <c r="L1570" s="53">
        <v>20</v>
      </c>
      <c r="O1570" s="53">
        <v>0</v>
      </c>
      <c r="P1570" s="53">
        <v>30</v>
      </c>
      <c r="Q1570" s="53">
        <v>0</v>
      </c>
      <c r="T1570" s="53">
        <v>30</v>
      </c>
      <c r="U1570" s="53">
        <v>0</v>
      </c>
      <c r="X1570" s="53">
        <v>40</v>
      </c>
      <c r="AA1570" s="53">
        <v>0</v>
      </c>
      <c r="AB1570" s="53">
        <v>30</v>
      </c>
      <c r="AF1570" s="54">
        <v>30</v>
      </c>
      <c r="AJ1570" s="54">
        <v>40</v>
      </c>
      <c r="AN1570" s="1">
        <v>30</v>
      </c>
      <c r="AQ1570" s="1">
        <v>0</v>
      </c>
      <c r="AR1570" s="1">
        <v>30</v>
      </c>
      <c r="AS1570" s="1">
        <v>0</v>
      </c>
      <c r="AT1570" s="1">
        <v>0</v>
      </c>
      <c r="AV1570" s="1">
        <v>40</v>
      </c>
      <c r="AW1570" s="142" t="str">
        <f t="shared" si="52"/>
        <v/>
      </c>
      <c r="AX1570" s="142" t="str">
        <f t="shared" si="53"/>
        <v/>
      </c>
    </row>
    <row r="1571" spans="1:50">
      <c r="C1571" s="1" t="s">
        <v>1343</v>
      </c>
      <c r="D1571" s="1" t="s">
        <v>1346</v>
      </c>
      <c r="I1571" s="53">
        <v>0</v>
      </c>
      <c r="O1571" s="53">
        <v>0</v>
      </c>
      <c r="Q1571" s="53">
        <v>0</v>
      </c>
      <c r="U1571" s="53">
        <v>0</v>
      </c>
      <c r="AA1571" s="53">
        <v>0</v>
      </c>
      <c r="AQ1571" s="1">
        <v>0</v>
      </c>
      <c r="AS1571" s="1">
        <v>0</v>
      </c>
      <c r="AT1571" s="1">
        <v>0</v>
      </c>
      <c r="AW1571" s="142" t="str">
        <f t="shared" si="52"/>
        <v/>
      </c>
      <c r="AX1571" s="142" t="str">
        <f t="shared" si="53"/>
        <v/>
      </c>
    </row>
    <row r="1572" spans="1:50">
      <c r="C1572" s="1" t="s">
        <v>1343</v>
      </c>
      <c r="D1572" s="1" t="s">
        <v>1347</v>
      </c>
      <c r="E1572" s="1">
        <v>3</v>
      </c>
      <c r="F1572" s="1">
        <v>4.5</v>
      </c>
      <c r="G1572" s="1">
        <v>4.5</v>
      </c>
      <c r="H1572" s="1">
        <v>3000</v>
      </c>
      <c r="I1572" s="53">
        <v>14</v>
      </c>
      <c r="J1572" s="1">
        <v>70</v>
      </c>
      <c r="K1572" s="1">
        <v>30</v>
      </c>
      <c r="L1572" s="53">
        <v>14</v>
      </c>
      <c r="O1572" s="53">
        <v>0</v>
      </c>
      <c r="Q1572" s="53">
        <v>0</v>
      </c>
      <c r="U1572" s="53">
        <v>0</v>
      </c>
      <c r="V1572" s="53">
        <v>10</v>
      </c>
      <c r="W1572" s="53">
        <v>50</v>
      </c>
      <c r="X1572" s="53">
        <v>40</v>
      </c>
      <c r="AA1572" s="53">
        <v>0</v>
      </c>
      <c r="AH1572" s="54">
        <v>10</v>
      </c>
      <c r="AI1572" s="54">
        <v>50</v>
      </c>
      <c r="AJ1572" s="54">
        <v>40</v>
      </c>
      <c r="AQ1572" s="1">
        <v>0</v>
      </c>
      <c r="AS1572" s="1">
        <v>0</v>
      </c>
      <c r="AT1572" s="1">
        <v>0</v>
      </c>
      <c r="AW1572" s="142" t="str">
        <f t="shared" si="52"/>
        <v/>
      </c>
      <c r="AX1572" s="142" t="str">
        <f t="shared" si="53"/>
        <v/>
      </c>
    </row>
    <row r="1573" spans="1:50">
      <c r="C1573" s="1" t="s">
        <v>1343</v>
      </c>
      <c r="D1573" s="1" t="s">
        <v>1348</v>
      </c>
      <c r="I1573" s="53">
        <v>0</v>
      </c>
      <c r="O1573" s="53">
        <v>0</v>
      </c>
      <c r="Q1573" s="53">
        <v>0</v>
      </c>
      <c r="U1573" s="53">
        <v>0</v>
      </c>
      <c r="AA1573" s="53">
        <v>0</v>
      </c>
      <c r="AQ1573" s="1">
        <v>0</v>
      </c>
      <c r="AS1573" s="1">
        <v>0</v>
      </c>
      <c r="AT1573" s="1">
        <v>0</v>
      </c>
      <c r="AW1573" s="142" t="str">
        <f t="shared" si="52"/>
        <v/>
      </c>
      <c r="AX1573" s="142" t="str">
        <f t="shared" si="53"/>
        <v/>
      </c>
    </row>
    <row r="1574" spans="1:50">
      <c r="C1574" s="1" t="s">
        <v>1343</v>
      </c>
      <c r="D1574" s="1" t="s">
        <v>1349</v>
      </c>
      <c r="I1574" s="53">
        <v>0</v>
      </c>
      <c r="O1574" s="53">
        <v>0</v>
      </c>
      <c r="Q1574" s="53">
        <v>0</v>
      </c>
      <c r="U1574" s="53">
        <v>0</v>
      </c>
      <c r="AA1574" s="53">
        <v>0</v>
      </c>
      <c r="AQ1574" s="1">
        <v>0</v>
      </c>
      <c r="AS1574" s="1">
        <v>0</v>
      </c>
      <c r="AT1574" s="1">
        <v>0</v>
      </c>
      <c r="AW1574" s="142" t="str">
        <f t="shared" si="52"/>
        <v/>
      </c>
      <c r="AX1574" s="142" t="str">
        <f t="shared" si="53"/>
        <v/>
      </c>
    </row>
    <row r="1575" spans="1:50">
      <c r="C1575" s="1" t="s">
        <v>1343</v>
      </c>
      <c r="D1575" s="1" t="s">
        <v>1350</v>
      </c>
      <c r="E1575" s="1">
        <v>3</v>
      </c>
      <c r="F1575" s="1">
        <v>2</v>
      </c>
      <c r="G1575" s="1">
        <v>2</v>
      </c>
      <c r="H1575" s="1">
        <v>2000</v>
      </c>
      <c r="I1575" s="53">
        <v>4</v>
      </c>
      <c r="J1575" s="1">
        <v>100</v>
      </c>
      <c r="L1575" s="53">
        <v>4</v>
      </c>
      <c r="O1575" s="53">
        <v>0</v>
      </c>
      <c r="Q1575" s="53">
        <v>0</v>
      </c>
      <c r="U1575" s="53">
        <v>0</v>
      </c>
      <c r="AA1575" s="53">
        <v>0</v>
      </c>
      <c r="AC1575" s="54">
        <v>40</v>
      </c>
      <c r="AD1575" s="54">
        <v>40</v>
      </c>
      <c r="AE1575" s="54">
        <v>20</v>
      </c>
      <c r="AQ1575" s="1">
        <v>0</v>
      </c>
      <c r="AS1575" s="1">
        <v>0</v>
      </c>
      <c r="AT1575" s="1">
        <v>0</v>
      </c>
      <c r="AW1575" s="142" t="str">
        <f t="shared" si="52"/>
        <v/>
      </c>
      <c r="AX1575" s="142" t="str">
        <f t="shared" si="53"/>
        <v/>
      </c>
    </row>
    <row r="1576" spans="1:50">
      <c r="C1576" s="1" t="s">
        <v>1343</v>
      </c>
      <c r="D1576" s="1" t="s">
        <v>1343</v>
      </c>
      <c r="I1576" s="53">
        <v>0</v>
      </c>
      <c r="O1576" s="53">
        <v>0</v>
      </c>
      <c r="Q1576" s="53">
        <v>0</v>
      </c>
      <c r="U1576" s="53">
        <v>0</v>
      </c>
      <c r="AA1576" s="53">
        <v>0</v>
      </c>
      <c r="AQ1576" s="1">
        <v>0</v>
      </c>
      <c r="AS1576" s="1">
        <v>0</v>
      </c>
      <c r="AT1576" s="1">
        <v>0</v>
      </c>
      <c r="AW1576" s="142" t="str">
        <f t="shared" si="52"/>
        <v/>
      </c>
      <c r="AX1576" s="142" t="str">
        <f t="shared" si="53"/>
        <v/>
      </c>
    </row>
    <row r="1577" spans="1:50">
      <c r="C1577" s="1" t="s">
        <v>1343</v>
      </c>
      <c r="D1577" s="1" t="s">
        <v>1130</v>
      </c>
      <c r="I1577" s="53">
        <v>0</v>
      </c>
      <c r="O1577" s="53">
        <v>0</v>
      </c>
      <c r="Q1577" s="53">
        <v>0</v>
      </c>
      <c r="U1577" s="53">
        <v>0</v>
      </c>
      <c r="AA1577" s="53">
        <v>0</v>
      </c>
      <c r="AQ1577" s="1">
        <v>0</v>
      </c>
      <c r="AS1577" s="1">
        <v>0</v>
      </c>
      <c r="AT1577" s="1">
        <v>0</v>
      </c>
      <c r="AW1577" s="142" t="str">
        <f t="shared" si="52"/>
        <v/>
      </c>
      <c r="AX1577" s="142" t="str">
        <f t="shared" si="53"/>
        <v/>
      </c>
    </row>
    <row r="1578" spans="1:50">
      <c r="C1578" s="1" t="s">
        <v>1131</v>
      </c>
      <c r="E1578" s="1">
        <v>210</v>
      </c>
      <c r="F1578" s="1">
        <v>700</v>
      </c>
      <c r="G1578" s="1">
        <v>700</v>
      </c>
      <c r="H1578" s="1">
        <v>1000</v>
      </c>
      <c r="I1578" s="53">
        <v>700</v>
      </c>
      <c r="J1578" s="1">
        <v>82.5</v>
      </c>
      <c r="K1578" s="1">
        <v>17.5</v>
      </c>
      <c r="L1578" s="53">
        <v>700</v>
      </c>
      <c r="M1578" s="53" t="s">
        <v>1032</v>
      </c>
      <c r="N1578" s="53" t="s">
        <v>1032</v>
      </c>
      <c r="O1578" s="53">
        <v>0</v>
      </c>
      <c r="P1578" s="53">
        <v>0</v>
      </c>
      <c r="Q1578" s="53">
        <v>0</v>
      </c>
      <c r="R1578" s="53" t="s">
        <v>1032</v>
      </c>
      <c r="S1578" s="53">
        <v>45</v>
      </c>
      <c r="T1578" s="53">
        <v>30</v>
      </c>
      <c r="U1578" s="53">
        <v>20</v>
      </c>
      <c r="V1578" s="53">
        <v>10</v>
      </c>
      <c r="W1578" s="53">
        <v>0</v>
      </c>
      <c r="X1578" s="53">
        <v>0</v>
      </c>
      <c r="Y1578" s="53" t="s">
        <v>1032</v>
      </c>
      <c r="Z1578" s="53" t="s">
        <v>1032</v>
      </c>
      <c r="AA1578" s="53">
        <v>0</v>
      </c>
      <c r="AB1578" s="53" t="s">
        <v>1032</v>
      </c>
      <c r="AC1578" s="54" t="s">
        <v>1032</v>
      </c>
      <c r="AD1578" s="54">
        <v>45</v>
      </c>
      <c r="AE1578" s="54">
        <v>30</v>
      </c>
      <c r="AF1578" s="54">
        <v>20</v>
      </c>
      <c r="AG1578" s="54">
        <v>10</v>
      </c>
      <c r="AH1578" s="54">
        <v>0</v>
      </c>
      <c r="AI1578" s="54">
        <v>0</v>
      </c>
      <c r="AJ1578" s="54">
        <v>0</v>
      </c>
      <c r="AK1578" s="1" t="s">
        <v>1032</v>
      </c>
      <c r="AL1578" s="1" t="s">
        <v>1032</v>
      </c>
      <c r="AM1578" s="1" t="s">
        <v>1032</v>
      </c>
      <c r="AN1578" s="1">
        <v>0</v>
      </c>
      <c r="AO1578" s="1" t="s">
        <v>1032</v>
      </c>
      <c r="AP1578" s="1" t="s">
        <v>1032</v>
      </c>
      <c r="AQ1578" s="1">
        <v>45</v>
      </c>
      <c r="AR1578" s="1">
        <v>30</v>
      </c>
      <c r="AS1578" s="1">
        <v>20</v>
      </c>
      <c r="AT1578" s="1">
        <v>10</v>
      </c>
      <c r="AU1578" s="1" t="s">
        <v>1032</v>
      </c>
      <c r="AV1578" s="1">
        <v>0</v>
      </c>
      <c r="AW1578" s="142" t="str">
        <f t="shared" si="52"/>
        <v/>
      </c>
      <c r="AX1578" s="142" t="str">
        <f t="shared" si="53"/>
        <v/>
      </c>
    </row>
    <row r="1579" spans="1:50">
      <c r="C1579" s="1" t="s">
        <v>1132</v>
      </c>
      <c r="D1579" s="1" t="s">
        <v>1135</v>
      </c>
      <c r="E1579" s="1">
        <v>50</v>
      </c>
      <c r="F1579" s="1">
        <v>100</v>
      </c>
      <c r="G1579" s="1">
        <v>100</v>
      </c>
      <c r="H1579" s="1">
        <v>1000</v>
      </c>
      <c r="I1579" s="53">
        <v>100</v>
      </c>
      <c r="J1579" s="1">
        <v>80</v>
      </c>
      <c r="K1579" s="1">
        <v>20</v>
      </c>
      <c r="L1579" s="53">
        <v>100</v>
      </c>
      <c r="O1579" s="53">
        <v>0</v>
      </c>
      <c r="P1579" s="53">
        <v>0</v>
      </c>
      <c r="Q1579" s="53">
        <v>0</v>
      </c>
      <c r="S1579" s="53">
        <v>40</v>
      </c>
      <c r="T1579" s="53">
        <v>30</v>
      </c>
      <c r="U1579" s="53">
        <v>20</v>
      </c>
      <c r="V1579" s="53">
        <v>10</v>
      </c>
      <c r="W1579" s="53">
        <v>0</v>
      </c>
      <c r="X1579" s="53">
        <v>0</v>
      </c>
      <c r="AA1579" s="53">
        <v>0</v>
      </c>
      <c r="AD1579" s="54">
        <v>40</v>
      </c>
      <c r="AE1579" s="54">
        <v>30</v>
      </c>
      <c r="AF1579" s="54">
        <v>20</v>
      </c>
      <c r="AG1579" s="54">
        <v>10</v>
      </c>
      <c r="AH1579" s="54">
        <v>0</v>
      </c>
      <c r="AI1579" s="54">
        <v>0</v>
      </c>
      <c r="AJ1579" s="54">
        <v>0</v>
      </c>
      <c r="AN1579" s="1">
        <v>0</v>
      </c>
      <c r="AQ1579" s="1">
        <v>40</v>
      </c>
      <c r="AR1579" s="1">
        <v>30</v>
      </c>
      <c r="AS1579" s="1">
        <v>20</v>
      </c>
      <c r="AT1579" s="1">
        <v>10</v>
      </c>
      <c r="AV1579" s="1">
        <v>0</v>
      </c>
      <c r="AW1579" s="142" t="str">
        <f t="shared" si="52"/>
        <v/>
      </c>
      <c r="AX1579" s="142" t="str">
        <f t="shared" si="53"/>
        <v/>
      </c>
    </row>
    <row r="1580" spans="1:50">
      <c r="C1580" s="1" t="s">
        <v>1132</v>
      </c>
      <c r="D1580" s="1" t="s">
        <v>1136</v>
      </c>
      <c r="E1580" s="1">
        <v>100</v>
      </c>
      <c r="F1580" s="1">
        <v>350</v>
      </c>
      <c r="G1580" s="1">
        <v>350</v>
      </c>
      <c r="H1580" s="1">
        <v>1000</v>
      </c>
      <c r="I1580" s="53">
        <v>350</v>
      </c>
      <c r="J1580" s="1">
        <v>70</v>
      </c>
      <c r="K1580" s="1">
        <v>30</v>
      </c>
      <c r="L1580" s="53">
        <v>350</v>
      </c>
      <c r="O1580" s="53">
        <v>0</v>
      </c>
      <c r="P1580" s="53">
        <v>0</v>
      </c>
      <c r="Q1580" s="53">
        <v>0</v>
      </c>
      <c r="S1580" s="53">
        <v>40</v>
      </c>
      <c r="T1580" s="53">
        <v>30</v>
      </c>
      <c r="U1580" s="53">
        <v>20</v>
      </c>
      <c r="V1580" s="53">
        <v>10</v>
      </c>
      <c r="W1580" s="53">
        <v>0</v>
      </c>
      <c r="X1580" s="53">
        <v>0</v>
      </c>
      <c r="AA1580" s="53">
        <v>0</v>
      </c>
      <c r="AD1580" s="54">
        <v>40</v>
      </c>
      <c r="AE1580" s="54">
        <v>30</v>
      </c>
      <c r="AF1580" s="54">
        <v>20</v>
      </c>
      <c r="AG1580" s="54">
        <v>10</v>
      </c>
      <c r="AH1580" s="54">
        <v>0</v>
      </c>
      <c r="AI1580" s="54">
        <v>0</v>
      </c>
      <c r="AJ1580" s="54">
        <v>0</v>
      </c>
      <c r="AN1580" s="1">
        <v>0</v>
      </c>
      <c r="AQ1580" s="1">
        <v>40</v>
      </c>
      <c r="AR1580" s="1">
        <v>30</v>
      </c>
      <c r="AS1580" s="1">
        <v>20</v>
      </c>
      <c r="AT1580" s="1">
        <v>10</v>
      </c>
      <c r="AV1580" s="1">
        <v>0</v>
      </c>
      <c r="AW1580" s="142" t="str">
        <f t="shared" si="52"/>
        <v/>
      </c>
      <c r="AX1580" s="142" t="str">
        <f t="shared" si="53"/>
        <v/>
      </c>
    </row>
    <row r="1581" spans="1:50">
      <c r="C1581" s="1" t="s">
        <v>1132</v>
      </c>
      <c r="D1581" s="1" t="s">
        <v>1133</v>
      </c>
      <c r="E1581" s="1">
        <v>30</v>
      </c>
      <c r="F1581" s="1">
        <v>100</v>
      </c>
      <c r="G1581" s="1">
        <v>100</v>
      </c>
      <c r="H1581" s="1">
        <v>1000</v>
      </c>
      <c r="I1581" s="53">
        <v>100</v>
      </c>
      <c r="J1581" s="1">
        <v>90</v>
      </c>
      <c r="K1581" s="1">
        <v>10</v>
      </c>
      <c r="L1581" s="53">
        <v>100</v>
      </c>
      <c r="O1581" s="53">
        <v>0</v>
      </c>
      <c r="P1581" s="53">
        <v>0</v>
      </c>
      <c r="Q1581" s="53">
        <v>0</v>
      </c>
      <c r="S1581" s="53">
        <v>50</v>
      </c>
      <c r="T1581" s="53">
        <v>30</v>
      </c>
      <c r="U1581" s="53">
        <v>20</v>
      </c>
      <c r="W1581" s="53">
        <v>0</v>
      </c>
      <c r="X1581" s="53">
        <v>0</v>
      </c>
      <c r="AA1581" s="53">
        <v>0</v>
      </c>
      <c r="AD1581" s="54">
        <v>50</v>
      </c>
      <c r="AE1581" s="54">
        <v>30</v>
      </c>
      <c r="AF1581" s="54">
        <v>20</v>
      </c>
      <c r="AH1581" s="54">
        <v>0</v>
      </c>
      <c r="AI1581" s="54">
        <v>0</v>
      </c>
      <c r="AJ1581" s="54">
        <v>0</v>
      </c>
      <c r="AN1581" s="1">
        <v>0</v>
      </c>
      <c r="AQ1581" s="1">
        <v>50</v>
      </c>
      <c r="AR1581" s="1">
        <v>30</v>
      </c>
      <c r="AS1581" s="1">
        <v>20</v>
      </c>
      <c r="AV1581" s="1">
        <v>0</v>
      </c>
      <c r="AW1581" s="142" t="str">
        <f t="shared" si="52"/>
        <v/>
      </c>
      <c r="AX1581" s="142" t="str">
        <f t="shared" si="53"/>
        <v/>
      </c>
    </row>
    <row r="1582" spans="1:50">
      <c r="C1582" s="1" t="s">
        <v>1132</v>
      </c>
      <c r="D1582" s="1" t="s">
        <v>1134</v>
      </c>
      <c r="E1582" s="1">
        <v>30</v>
      </c>
      <c r="F1582" s="1">
        <v>150</v>
      </c>
      <c r="G1582" s="1">
        <v>150</v>
      </c>
      <c r="H1582" s="1">
        <v>1000</v>
      </c>
      <c r="I1582" s="53">
        <v>150</v>
      </c>
      <c r="J1582" s="1">
        <v>90</v>
      </c>
      <c r="K1582" s="1">
        <v>10</v>
      </c>
      <c r="L1582" s="53">
        <v>150</v>
      </c>
      <c r="O1582" s="53">
        <v>0</v>
      </c>
      <c r="P1582" s="53">
        <v>0</v>
      </c>
      <c r="Q1582" s="53">
        <v>0</v>
      </c>
      <c r="S1582" s="53">
        <v>50</v>
      </c>
      <c r="T1582" s="53">
        <v>30</v>
      </c>
      <c r="U1582" s="53">
        <v>20</v>
      </c>
      <c r="W1582" s="53">
        <v>0</v>
      </c>
      <c r="X1582" s="53">
        <v>0</v>
      </c>
      <c r="AA1582" s="53">
        <v>0</v>
      </c>
      <c r="AD1582" s="54">
        <v>50</v>
      </c>
      <c r="AE1582" s="54">
        <v>30</v>
      </c>
      <c r="AF1582" s="54">
        <v>20</v>
      </c>
      <c r="AH1582" s="54">
        <v>0</v>
      </c>
      <c r="AI1582" s="54">
        <v>0</v>
      </c>
      <c r="AJ1582" s="54">
        <v>0</v>
      </c>
      <c r="AN1582" s="1">
        <v>0</v>
      </c>
      <c r="AQ1582" s="1">
        <v>50</v>
      </c>
      <c r="AR1582" s="1">
        <v>30</v>
      </c>
      <c r="AS1582" s="1">
        <v>20</v>
      </c>
      <c r="AV1582" s="1">
        <v>0</v>
      </c>
      <c r="AW1582" s="142" t="str">
        <f t="shared" si="52"/>
        <v/>
      </c>
      <c r="AX1582" s="142" t="str">
        <f t="shared" si="53"/>
        <v/>
      </c>
    </row>
    <row r="1583" spans="1:50">
      <c r="A1583" s="20">
        <v>11408</v>
      </c>
      <c r="B1583" s="1" t="s">
        <v>64</v>
      </c>
      <c r="AW1583" s="142" t="str">
        <f t="shared" si="52"/>
        <v/>
      </c>
      <c r="AX1583" s="142" t="str">
        <f t="shared" si="53"/>
        <v/>
      </c>
    </row>
    <row r="1584" spans="1:50">
      <c r="A1584" s="20">
        <v>11409</v>
      </c>
      <c r="B1584" s="1" t="s">
        <v>65</v>
      </c>
      <c r="E1584" s="1">
        <v>98</v>
      </c>
      <c r="F1584" s="1">
        <v>845.15</v>
      </c>
      <c r="G1584" s="1">
        <v>754.15</v>
      </c>
      <c r="H1584" s="1">
        <v>1606</v>
      </c>
      <c r="I1584" s="53">
        <v>1357.1</v>
      </c>
      <c r="J1584" s="1">
        <v>100</v>
      </c>
      <c r="K1584" s="1">
        <v>0</v>
      </c>
      <c r="L1584" s="53">
        <v>1208.0999999999999</v>
      </c>
      <c r="M1584" s="53" t="s">
        <v>1032</v>
      </c>
      <c r="N1584" s="53" t="s">
        <v>1032</v>
      </c>
      <c r="O1584" s="53" t="s">
        <v>1032</v>
      </c>
      <c r="P1584" s="53" t="s">
        <v>1032</v>
      </c>
      <c r="Q1584" s="53" t="s">
        <v>1032</v>
      </c>
      <c r="R1584" s="53" t="s">
        <v>1032</v>
      </c>
      <c r="S1584" s="53">
        <v>25.833333333333332</v>
      </c>
      <c r="T1584" s="53">
        <v>24.166666666666668</v>
      </c>
      <c r="U1584" s="53">
        <v>10</v>
      </c>
      <c r="V1584" s="53">
        <v>6.666666666666667</v>
      </c>
      <c r="W1584" s="53" t="s">
        <v>1032</v>
      </c>
      <c r="X1584" s="53" t="s">
        <v>1032</v>
      </c>
      <c r="Y1584" s="53">
        <v>16.666666666666668</v>
      </c>
      <c r="Z1584" s="53">
        <v>16.666666666666668</v>
      </c>
      <c r="AA1584" s="53" t="s">
        <v>1032</v>
      </c>
      <c r="AB1584" s="53" t="s">
        <v>1032</v>
      </c>
      <c r="AC1584" s="54" t="s">
        <v>1032</v>
      </c>
      <c r="AD1584" s="54" t="s">
        <v>1032</v>
      </c>
      <c r="AE1584" s="54">
        <v>25.833333333333332</v>
      </c>
      <c r="AF1584" s="54">
        <v>24.166666666666668</v>
      </c>
      <c r="AG1584" s="54">
        <v>10</v>
      </c>
      <c r="AH1584" s="54">
        <v>6.666666666666667</v>
      </c>
      <c r="AI1584" s="54" t="s">
        <v>1032</v>
      </c>
      <c r="AJ1584" s="54" t="s">
        <v>1032</v>
      </c>
      <c r="AK1584" s="1" t="s">
        <v>1032</v>
      </c>
      <c r="AL1584" s="1" t="s">
        <v>1032</v>
      </c>
      <c r="AM1584" s="1" t="s">
        <v>1032</v>
      </c>
      <c r="AN1584" s="1" t="s">
        <v>1032</v>
      </c>
      <c r="AO1584" s="1" t="s">
        <v>1032</v>
      </c>
      <c r="AP1584" s="1" t="s">
        <v>1032</v>
      </c>
      <c r="AQ1584" s="1">
        <v>25.833333333333332</v>
      </c>
      <c r="AR1584" s="1">
        <v>24.166666666666668</v>
      </c>
      <c r="AS1584" s="1">
        <v>10</v>
      </c>
      <c r="AT1584" s="1">
        <v>6.666666666666667</v>
      </c>
      <c r="AU1584" s="1" t="s">
        <v>1032</v>
      </c>
      <c r="AV1584" s="1" t="s">
        <v>1032</v>
      </c>
      <c r="AW1584" s="142">
        <f t="shared" si="52"/>
        <v>141201</v>
      </c>
      <c r="AX1584" s="142" t="str">
        <f t="shared" si="53"/>
        <v>141201-000</v>
      </c>
    </row>
    <row r="1585" spans="3:50">
      <c r="C1585" s="1" t="s">
        <v>1289</v>
      </c>
      <c r="E1585" s="1">
        <v>50</v>
      </c>
      <c r="F1585" s="1">
        <v>275</v>
      </c>
      <c r="G1585" s="1">
        <v>275</v>
      </c>
      <c r="H1585" s="1">
        <v>2000</v>
      </c>
      <c r="I1585" s="53">
        <v>550</v>
      </c>
      <c r="J1585" s="1">
        <v>100</v>
      </c>
      <c r="K1585" s="1">
        <v>0</v>
      </c>
      <c r="L1585" s="53">
        <v>550</v>
      </c>
      <c r="M1585" s="53" t="s">
        <v>1032</v>
      </c>
      <c r="N1585" s="53" t="s">
        <v>1032</v>
      </c>
      <c r="O1585" s="53" t="s">
        <v>1032</v>
      </c>
      <c r="P1585" s="53" t="s">
        <v>1032</v>
      </c>
      <c r="Q1585" s="53" t="s">
        <v>1032</v>
      </c>
      <c r="R1585" s="53" t="s">
        <v>1032</v>
      </c>
      <c r="S1585" s="53">
        <v>0</v>
      </c>
      <c r="T1585" s="53">
        <v>0</v>
      </c>
      <c r="U1585" s="53">
        <v>0</v>
      </c>
      <c r="V1585" s="53">
        <v>0</v>
      </c>
      <c r="W1585" s="53" t="s">
        <v>1032</v>
      </c>
      <c r="X1585" s="53" t="s">
        <v>1032</v>
      </c>
      <c r="Y1585" s="53">
        <v>50</v>
      </c>
      <c r="Z1585" s="53">
        <v>50</v>
      </c>
      <c r="AA1585" s="53" t="s">
        <v>1032</v>
      </c>
      <c r="AB1585" s="53" t="s">
        <v>1032</v>
      </c>
      <c r="AC1585" s="54" t="s">
        <v>1032</v>
      </c>
      <c r="AD1585" s="54" t="s">
        <v>1032</v>
      </c>
      <c r="AE1585" s="54">
        <v>0</v>
      </c>
      <c r="AF1585" s="54">
        <v>0</v>
      </c>
      <c r="AG1585" s="54">
        <v>0</v>
      </c>
      <c r="AH1585" s="54">
        <v>0</v>
      </c>
      <c r="AI1585" s="54" t="s">
        <v>1032</v>
      </c>
      <c r="AJ1585" s="54" t="s">
        <v>1032</v>
      </c>
      <c r="AK1585" s="1" t="s">
        <v>1032</v>
      </c>
      <c r="AL1585" s="1" t="s">
        <v>1032</v>
      </c>
      <c r="AM1585" s="1" t="s">
        <v>1032</v>
      </c>
      <c r="AN1585" s="1" t="s">
        <v>1032</v>
      </c>
      <c r="AO1585" s="1" t="s">
        <v>1032</v>
      </c>
      <c r="AP1585" s="1" t="s">
        <v>1032</v>
      </c>
      <c r="AQ1585" s="1">
        <v>0</v>
      </c>
      <c r="AR1585" s="1">
        <v>0</v>
      </c>
      <c r="AS1585" s="1">
        <v>0</v>
      </c>
      <c r="AT1585" s="1">
        <v>0</v>
      </c>
      <c r="AU1585" s="1" t="s">
        <v>1032</v>
      </c>
      <c r="AV1585" s="1" t="s">
        <v>1032</v>
      </c>
      <c r="AW1585" s="142" t="str">
        <f t="shared" si="52"/>
        <v/>
      </c>
      <c r="AX1585" s="142" t="str">
        <f t="shared" si="53"/>
        <v/>
      </c>
    </row>
    <row r="1586" spans="3:50">
      <c r="C1586" s="1" t="s">
        <v>1290</v>
      </c>
      <c r="D1586" s="1" t="s">
        <v>1291</v>
      </c>
      <c r="E1586" s="1">
        <v>10</v>
      </c>
      <c r="F1586" s="1">
        <v>60</v>
      </c>
      <c r="G1586" s="1">
        <v>60</v>
      </c>
      <c r="H1586" s="1">
        <v>2000</v>
      </c>
      <c r="I1586" s="53">
        <v>120</v>
      </c>
      <c r="J1586" s="1">
        <v>100</v>
      </c>
      <c r="L1586" s="53">
        <v>120</v>
      </c>
      <c r="S1586" s="53">
        <v>0</v>
      </c>
      <c r="T1586" s="53">
        <v>0</v>
      </c>
      <c r="U1586" s="53">
        <v>0</v>
      </c>
      <c r="V1586" s="53">
        <v>0</v>
      </c>
      <c r="Y1586" s="53">
        <v>50</v>
      </c>
      <c r="Z1586" s="53">
        <v>50</v>
      </c>
      <c r="AE1586" s="54">
        <v>0</v>
      </c>
      <c r="AF1586" s="54">
        <v>0</v>
      </c>
      <c r="AG1586" s="54">
        <v>0</v>
      </c>
      <c r="AH1586" s="54">
        <v>0</v>
      </c>
      <c r="AQ1586" s="1">
        <v>0</v>
      </c>
      <c r="AR1586" s="1">
        <v>0</v>
      </c>
      <c r="AS1586" s="1">
        <v>0</v>
      </c>
      <c r="AT1586" s="1">
        <v>0</v>
      </c>
      <c r="AW1586" s="142" t="str">
        <f t="shared" si="52"/>
        <v/>
      </c>
      <c r="AX1586" s="142" t="str">
        <f t="shared" si="53"/>
        <v/>
      </c>
    </row>
    <row r="1587" spans="3:50">
      <c r="C1587" s="1" t="s">
        <v>1290</v>
      </c>
      <c r="D1587" s="1" t="s">
        <v>1292</v>
      </c>
      <c r="E1587" s="1">
        <v>6</v>
      </c>
      <c r="F1587" s="1">
        <v>13</v>
      </c>
      <c r="G1587" s="1">
        <v>13</v>
      </c>
      <c r="H1587" s="1">
        <v>2000</v>
      </c>
      <c r="I1587" s="53">
        <v>26</v>
      </c>
      <c r="J1587" s="1">
        <v>100</v>
      </c>
      <c r="L1587" s="53">
        <v>26</v>
      </c>
      <c r="S1587" s="53">
        <v>0</v>
      </c>
      <c r="T1587" s="53">
        <v>0</v>
      </c>
      <c r="U1587" s="53">
        <v>0</v>
      </c>
      <c r="V1587" s="53">
        <v>0</v>
      </c>
      <c r="Y1587" s="53">
        <v>50</v>
      </c>
      <c r="Z1587" s="53">
        <v>50</v>
      </c>
      <c r="AE1587" s="54">
        <v>0</v>
      </c>
      <c r="AF1587" s="54">
        <v>0</v>
      </c>
      <c r="AG1587" s="54">
        <v>0</v>
      </c>
      <c r="AH1587" s="54">
        <v>0</v>
      </c>
      <c r="AQ1587" s="1">
        <v>0</v>
      </c>
      <c r="AR1587" s="1">
        <v>0</v>
      </c>
      <c r="AS1587" s="1">
        <v>0</v>
      </c>
      <c r="AT1587" s="1">
        <v>0</v>
      </c>
      <c r="AW1587" s="142" t="str">
        <f t="shared" si="52"/>
        <v/>
      </c>
      <c r="AX1587" s="142" t="str">
        <f t="shared" si="53"/>
        <v/>
      </c>
    </row>
    <row r="1588" spans="3:50">
      <c r="C1588" s="1" t="s">
        <v>1290</v>
      </c>
      <c r="D1588" s="1" t="s">
        <v>1290</v>
      </c>
      <c r="E1588" s="1">
        <v>26</v>
      </c>
      <c r="F1588" s="1">
        <v>160</v>
      </c>
      <c r="G1588" s="1">
        <v>160</v>
      </c>
      <c r="H1588" s="1">
        <v>2000</v>
      </c>
      <c r="I1588" s="53">
        <v>320</v>
      </c>
      <c r="J1588" s="1">
        <v>100</v>
      </c>
      <c r="L1588" s="53">
        <v>320</v>
      </c>
      <c r="S1588" s="53">
        <v>0</v>
      </c>
      <c r="T1588" s="53">
        <v>0</v>
      </c>
      <c r="U1588" s="53">
        <v>0</v>
      </c>
      <c r="V1588" s="53">
        <v>0</v>
      </c>
      <c r="Y1588" s="53">
        <v>50</v>
      </c>
      <c r="Z1588" s="53">
        <v>50</v>
      </c>
      <c r="AE1588" s="54">
        <v>0</v>
      </c>
      <c r="AF1588" s="54">
        <v>0</v>
      </c>
      <c r="AG1588" s="54">
        <v>0</v>
      </c>
      <c r="AH1588" s="54">
        <v>0</v>
      </c>
      <c r="AQ1588" s="1">
        <v>0</v>
      </c>
      <c r="AR1588" s="1">
        <v>0</v>
      </c>
      <c r="AS1588" s="1">
        <v>0</v>
      </c>
      <c r="AT1588" s="1">
        <v>0</v>
      </c>
      <c r="AW1588" s="142" t="str">
        <f t="shared" si="52"/>
        <v/>
      </c>
      <c r="AX1588" s="142" t="str">
        <f t="shared" si="53"/>
        <v/>
      </c>
    </row>
    <row r="1589" spans="3:50">
      <c r="C1589" s="1" t="s">
        <v>1290</v>
      </c>
      <c r="D1589" s="1" t="s">
        <v>1293</v>
      </c>
      <c r="E1589" s="1">
        <v>6</v>
      </c>
      <c r="F1589" s="1">
        <v>39</v>
      </c>
      <c r="G1589" s="1">
        <v>39</v>
      </c>
      <c r="H1589" s="1">
        <v>2000</v>
      </c>
      <c r="I1589" s="53">
        <v>78</v>
      </c>
      <c r="J1589" s="1">
        <v>100</v>
      </c>
      <c r="L1589" s="53">
        <v>78</v>
      </c>
      <c r="S1589" s="53">
        <v>0</v>
      </c>
      <c r="T1589" s="53">
        <v>0</v>
      </c>
      <c r="U1589" s="53">
        <v>0</v>
      </c>
      <c r="V1589" s="53">
        <v>0</v>
      </c>
      <c r="Y1589" s="53">
        <v>50</v>
      </c>
      <c r="Z1589" s="53">
        <v>50</v>
      </c>
      <c r="AE1589" s="54">
        <v>0</v>
      </c>
      <c r="AF1589" s="54">
        <v>0</v>
      </c>
      <c r="AG1589" s="54">
        <v>0</v>
      </c>
      <c r="AH1589" s="54">
        <v>0</v>
      </c>
      <c r="AQ1589" s="1">
        <v>0</v>
      </c>
      <c r="AR1589" s="1">
        <v>0</v>
      </c>
      <c r="AS1589" s="1">
        <v>0</v>
      </c>
      <c r="AT1589" s="1">
        <v>0</v>
      </c>
      <c r="AW1589" s="142" t="str">
        <f t="shared" si="52"/>
        <v/>
      </c>
      <c r="AX1589" s="142" t="str">
        <f t="shared" si="53"/>
        <v/>
      </c>
    </row>
    <row r="1590" spans="3:50">
      <c r="C1590" s="1" t="s">
        <v>1290</v>
      </c>
      <c r="D1590" s="1" t="s">
        <v>1294</v>
      </c>
      <c r="E1590" s="1">
        <v>2</v>
      </c>
      <c r="F1590" s="1">
        <v>3</v>
      </c>
      <c r="G1590" s="1">
        <v>3</v>
      </c>
      <c r="H1590" s="1">
        <v>2000</v>
      </c>
      <c r="I1590" s="53">
        <v>6</v>
      </c>
      <c r="J1590" s="1">
        <v>100</v>
      </c>
      <c r="L1590" s="53">
        <v>6</v>
      </c>
      <c r="S1590" s="53">
        <v>0</v>
      </c>
      <c r="T1590" s="53">
        <v>0</v>
      </c>
      <c r="U1590" s="53">
        <v>0</v>
      </c>
      <c r="V1590" s="53">
        <v>0</v>
      </c>
      <c r="Y1590" s="53">
        <v>50</v>
      </c>
      <c r="Z1590" s="53">
        <v>50</v>
      </c>
      <c r="AE1590" s="54">
        <v>0</v>
      </c>
      <c r="AF1590" s="54">
        <v>0</v>
      </c>
      <c r="AG1590" s="54">
        <v>0</v>
      </c>
      <c r="AH1590" s="54">
        <v>0</v>
      </c>
      <c r="AQ1590" s="1">
        <v>0</v>
      </c>
      <c r="AR1590" s="1">
        <v>0</v>
      </c>
      <c r="AS1590" s="1">
        <v>0</v>
      </c>
      <c r="AT1590" s="1">
        <v>0</v>
      </c>
      <c r="AW1590" s="142" t="str">
        <f t="shared" si="52"/>
        <v/>
      </c>
      <c r="AX1590" s="142" t="str">
        <f t="shared" si="53"/>
        <v/>
      </c>
    </row>
    <row r="1591" spans="3:50">
      <c r="C1591" s="1" t="s">
        <v>1333</v>
      </c>
      <c r="E1591" s="1">
        <v>10</v>
      </c>
      <c r="F1591" s="1">
        <v>82.15</v>
      </c>
      <c r="G1591" s="1">
        <v>82.15</v>
      </c>
      <c r="H1591" s="1">
        <v>1814</v>
      </c>
      <c r="I1591" s="53">
        <v>149</v>
      </c>
      <c r="L1591" s="53">
        <v>0</v>
      </c>
      <c r="M1591" s="53" t="s">
        <v>1032</v>
      </c>
      <c r="N1591" s="53" t="s">
        <v>1032</v>
      </c>
      <c r="O1591" s="53" t="s">
        <v>1032</v>
      </c>
      <c r="P1591" s="53" t="s">
        <v>1032</v>
      </c>
      <c r="Q1591" s="53" t="s">
        <v>1032</v>
      </c>
      <c r="R1591" s="53" t="s">
        <v>1032</v>
      </c>
      <c r="S1591" s="53" t="s">
        <v>1032</v>
      </c>
      <c r="T1591" s="53" t="s">
        <v>1032</v>
      </c>
      <c r="U1591" s="53" t="s">
        <v>1032</v>
      </c>
      <c r="V1591" s="53" t="s">
        <v>1032</v>
      </c>
      <c r="W1591" s="53" t="s">
        <v>1032</v>
      </c>
      <c r="X1591" s="53" t="s">
        <v>1032</v>
      </c>
      <c r="Y1591" s="53" t="s">
        <v>1032</v>
      </c>
      <c r="Z1591" s="53" t="s">
        <v>1032</v>
      </c>
      <c r="AA1591" s="53" t="s">
        <v>1032</v>
      </c>
      <c r="AB1591" s="53" t="s">
        <v>1032</v>
      </c>
      <c r="AC1591" s="54" t="s">
        <v>1032</v>
      </c>
      <c r="AD1591" s="54" t="s">
        <v>1032</v>
      </c>
      <c r="AE1591" s="54" t="s">
        <v>1032</v>
      </c>
      <c r="AF1591" s="54" t="s">
        <v>1032</v>
      </c>
      <c r="AG1591" s="54" t="s">
        <v>1032</v>
      </c>
      <c r="AH1591" s="54" t="s">
        <v>1032</v>
      </c>
      <c r="AI1591" s="54" t="s">
        <v>1032</v>
      </c>
      <c r="AJ1591" s="54" t="s">
        <v>1032</v>
      </c>
      <c r="AK1591" s="1" t="s">
        <v>1032</v>
      </c>
      <c r="AL1591" s="1" t="s">
        <v>1032</v>
      </c>
      <c r="AM1591" s="1" t="s">
        <v>1032</v>
      </c>
      <c r="AN1591" s="1" t="s">
        <v>1032</v>
      </c>
      <c r="AO1591" s="1" t="s">
        <v>1032</v>
      </c>
      <c r="AP1591" s="1" t="s">
        <v>1032</v>
      </c>
      <c r="AQ1591" s="1" t="s">
        <v>1032</v>
      </c>
      <c r="AR1591" s="1" t="s">
        <v>1032</v>
      </c>
      <c r="AS1591" s="1" t="s">
        <v>1032</v>
      </c>
      <c r="AT1591" s="1" t="s">
        <v>1032</v>
      </c>
      <c r="AU1591" s="1" t="s">
        <v>1032</v>
      </c>
      <c r="AV1591" s="1" t="s">
        <v>1032</v>
      </c>
      <c r="AW1591" s="142" t="str">
        <f t="shared" si="52"/>
        <v/>
      </c>
      <c r="AX1591" s="142" t="str">
        <f t="shared" si="53"/>
        <v/>
      </c>
    </row>
    <row r="1592" spans="3:50">
      <c r="C1592" s="1" t="s">
        <v>1334</v>
      </c>
      <c r="D1592" s="1" t="s">
        <v>1335</v>
      </c>
      <c r="E1592" s="1">
        <v>0</v>
      </c>
      <c r="F1592" s="1">
        <v>0</v>
      </c>
      <c r="G1592" s="1">
        <v>0</v>
      </c>
      <c r="I1592" s="53">
        <v>0</v>
      </c>
      <c r="AW1592" s="142" t="str">
        <f t="shared" si="52"/>
        <v/>
      </c>
      <c r="AX1592" s="142" t="str">
        <f t="shared" si="53"/>
        <v/>
      </c>
    </row>
    <row r="1593" spans="3:50">
      <c r="C1593" s="1" t="s">
        <v>1334</v>
      </c>
      <c r="D1593" s="1" t="s">
        <v>1073</v>
      </c>
      <c r="E1593" s="1">
        <v>0</v>
      </c>
      <c r="F1593" s="1">
        <v>0</v>
      </c>
      <c r="G1593" s="1">
        <v>0</v>
      </c>
      <c r="I1593" s="53">
        <v>0</v>
      </c>
      <c r="AW1593" s="142" t="str">
        <f t="shared" si="52"/>
        <v/>
      </c>
      <c r="AX1593" s="142" t="str">
        <f t="shared" si="53"/>
        <v/>
      </c>
    </row>
    <row r="1594" spans="3:50">
      <c r="C1594" s="1" t="s">
        <v>1334</v>
      </c>
      <c r="D1594" s="1" t="s">
        <v>1336</v>
      </c>
      <c r="E1594" s="1">
        <v>0</v>
      </c>
      <c r="F1594" s="1">
        <v>0</v>
      </c>
      <c r="G1594" s="1">
        <v>0</v>
      </c>
      <c r="I1594" s="53">
        <v>0</v>
      </c>
      <c r="AW1594" s="142" t="str">
        <f t="shared" ref="AW1594:AW1657" si="54">IF(SUM($E1594:$AV1594)&lt;&gt;0,IFERROR(IFERROR(INDEX(pname,MATCH($B1594,pid_fao,0),1),INDEX(pname,MATCH($B1594,pid_th,0),1)),""),"")</f>
        <v/>
      </c>
      <c r="AX1594" s="142" t="str">
        <f t="shared" ref="AX1594:AX1657" si="55">IF(SUM($E1594:$AV1594)&lt;&gt;0,IFERROR(IFERROR(INDEX(pname,MATCH($B1594,pid_fao,0),5),INDEX(pname,MATCH($B1594,pid_th,0),5)),""),"")</f>
        <v/>
      </c>
    </row>
    <row r="1595" spans="3:50">
      <c r="C1595" s="1" t="s">
        <v>1334</v>
      </c>
      <c r="D1595" s="1" t="s">
        <v>1337</v>
      </c>
      <c r="E1595" s="1">
        <v>0</v>
      </c>
      <c r="F1595" s="1">
        <v>0</v>
      </c>
      <c r="G1595" s="1">
        <v>0</v>
      </c>
      <c r="I1595" s="53">
        <v>0</v>
      </c>
      <c r="AW1595" s="142" t="str">
        <f t="shared" si="54"/>
        <v/>
      </c>
      <c r="AX1595" s="142" t="str">
        <f t="shared" si="55"/>
        <v/>
      </c>
    </row>
    <row r="1596" spans="3:50">
      <c r="C1596" s="1" t="s">
        <v>1334</v>
      </c>
      <c r="D1596" s="1" t="s">
        <v>1325</v>
      </c>
      <c r="E1596" s="1">
        <v>1</v>
      </c>
      <c r="F1596" s="1">
        <v>3</v>
      </c>
      <c r="G1596" s="1">
        <v>3</v>
      </c>
      <c r="I1596" s="53">
        <v>0</v>
      </c>
      <c r="AW1596" s="142" t="str">
        <f t="shared" si="54"/>
        <v/>
      </c>
      <c r="AX1596" s="142" t="str">
        <f t="shared" si="55"/>
        <v/>
      </c>
    </row>
    <row r="1597" spans="3:50">
      <c r="C1597" s="1" t="s">
        <v>1334</v>
      </c>
      <c r="D1597" s="1" t="s">
        <v>1338</v>
      </c>
      <c r="E1597" s="1">
        <v>7</v>
      </c>
      <c r="F1597" s="1">
        <v>71.650000000000006</v>
      </c>
      <c r="G1597" s="1">
        <v>71.650000000000006</v>
      </c>
      <c r="H1597" s="1">
        <v>1884</v>
      </c>
      <c r="I1597" s="53">
        <v>135</v>
      </c>
      <c r="AW1597" s="142" t="str">
        <f t="shared" si="54"/>
        <v/>
      </c>
      <c r="AX1597" s="142" t="str">
        <f t="shared" si="55"/>
        <v/>
      </c>
    </row>
    <row r="1598" spans="3:50">
      <c r="C1598" s="1" t="s">
        <v>1334</v>
      </c>
      <c r="D1598" s="1" t="s">
        <v>1339</v>
      </c>
      <c r="E1598" s="1">
        <v>2</v>
      </c>
      <c r="F1598" s="1">
        <v>7.5</v>
      </c>
      <c r="G1598" s="1">
        <v>7.5</v>
      </c>
      <c r="H1598" s="1">
        <v>1884</v>
      </c>
      <c r="I1598" s="53">
        <v>14</v>
      </c>
      <c r="AW1598" s="142" t="str">
        <f t="shared" si="54"/>
        <v/>
      </c>
      <c r="AX1598" s="142" t="str">
        <f t="shared" si="55"/>
        <v/>
      </c>
    </row>
    <row r="1599" spans="3:50">
      <c r="C1599" s="1" t="s">
        <v>1334</v>
      </c>
      <c r="D1599" s="1" t="s">
        <v>1340</v>
      </c>
      <c r="E1599" s="1">
        <v>0</v>
      </c>
      <c r="F1599" s="1">
        <v>0</v>
      </c>
      <c r="G1599" s="1">
        <v>0</v>
      </c>
      <c r="I1599" s="53">
        <v>0</v>
      </c>
      <c r="AW1599" s="142" t="str">
        <f t="shared" si="54"/>
        <v/>
      </c>
      <c r="AX1599" s="142" t="str">
        <f t="shared" si="55"/>
        <v/>
      </c>
    </row>
    <row r="1600" spans="3:50">
      <c r="C1600" s="1" t="s">
        <v>1334</v>
      </c>
      <c r="D1600" s="1" t="s">
        <v>1341</v>
      </c>
      <c r="E1600" s="1">
        <v>0</v>
      </c>
      <c r="F1600" s="1">
        <v>0</v>
      </c>
      <c r="G1600" s="1">
        <v>0</v>
      </c>
      <c r="I1600" s="53">
        <v>0</v>
      </c>
      <c r="AW1600" s="142" t="str">
        <f t="shared" si="54"/>
        <v/>
      </c>
      <c r="AX1600" s="142" t="str">
        <f t="shared" si="55"/>
        <v/>
      </c>
    </row>
    <row r="1601" spans="1:50">
      <c r="C1601" s="1" t="s">
        <v>1295</v>
      </c>
      <c r="E1601" s="1">
        <v>33</v>
      </c>
      <c r="F1601" s="1">
        <v>441</v>
      </c>
      <c r="G1601" s="1">
        <v>350</v>
      </c>
      <c r="H1601" s="1">
        <v>1400</v>
      </c>
      <c r="I1601" s="53">
        <v>617.5</v>
      </c>
      <c r="J1601" s="1">
        <v>100</v>
      </c>
      <c r="K1601" s="1">
        <v>0</v>
      </c>
      <c r="L1601" s="53">
        <v>617.5</v>
      </c>
      <c r="M1601" s="53" t="s">
        <v>1032</v>
      </c>
      <c r="N1601" s="53" t="s">
        <v>1032</v>
      </c>
      <c r="O1601" s="53" t="s">
        <v>1032</v>
      </c>
      <c r="P1601" s="53" t="s">
        <v>1032</v>
      </c>
      <c r="Q1601" s="53" t="s">
        <v>1032</v>
      </c>
      <c r="R1601" s="53" t="s">
        <v>1032</v>
      </c>
      <c r="S1601" s="53">
        <v>77.5</v>
      </c>
      <c r="T1601" s="53">
        <v>22.5</v>
      </c>
      <c r="U1601" s="53">
        <v>0</v>
      </c>
      <c r="V1601" s="53">
        <v>0</v>
      </c>
      <c r="W1601" s="53" t="s">
        <v>1032</v>
      </c>
      <c r="X1601" s="53" t="s">
        <v>1032</v>
      </c>
      <c r="Y1601" s="53">
        <v>0</v>
      </c>
      <c r="Z1601" s="53">
        <v>0</v>
      </c>
      <c r="AA1601" s="53" t="s">
        <v>1032</v>
      </c>
      <c r="AB1601" s="53" t="s">
        <v>1032</v>
      </c>
      <c r="AC1601" s="54" t="s">
        <v>1032</v>
      </c>
      <c r="AD1601" s="54" t="s">
        <v>1032</v>
      </c>
      <c r="AE1601" s="54">
        <v>77.5</v>
      </c>
      <c r="AF1601" s="54">
        <v>22.5</v>
      </c>
      <c r="AG1601" s="54">
        <v>0</v>
      </c>
      <c r="AH1601" s="54">
        <v>0</v>
      </c>
      <c r="AI1601" s="54" t="s">
        <v>1032</v>
      </c>
      <c r="AJ1601" s="54" t="s">
        <v>1032</v>
      </c>
      <c r="AK1601" s="1" t="s">
        <v>1032</v>
      </c>
      <c r="AL1601" s="1" t="s">
        <v>1032</v>
      </c>
      <c r="AM1601" s="1" t="s">
        <v>1032</v>
      </c>
      <c r="AN1601" s="1" t="s">
        <v>1032</v>
      </c>
      <c r="AO1601" s="1" t="s">
        <v>1032</v>
      </c>
      <c r="AP1601" s="1" t="s">
        <v>1032</v>
      </c>
      <c r="AQ1601" s="1">
        <v>77.5</v>
      </c>
      <c r="AR1601" s="1">
        <v>22.5</v>
      </c>
      <c r="AS1601" s="1">
        <v>0</v>
      </c>
      <c r="AT1601" s="1">
        <v>0</v>
      </c>
      <c r="AU1601" s="1" t="s">
        <v>1032</v>
      </c>
      <c r="AV1601" s="1" t="s">
        <v>1032</v>
      </c>
      <c r="AW1601" s="142" t="str">
        <f t="shared" si="54"/>
        <v/>
      </c>
      <c r="AX1601" s="142" t="str">
        <f t="shared" si="55"/>
        <v/>
      </c>
    </row>
    <row r="1602" spans="1:50">
      <c r="C1602" s="1" t="s">
        <v>1296</v>
      </c>
      <c r="D1602" s="1" t="s">
        <v>1299</v>
      </c>
      <c r="E1602" s="1">
        <v>10</v>
      </c>
      <c r="F1602" s="1">
        <v>300</v>
      </c>
      <c r="G1602" s="1">
        <v>250</v>
      </c>
      <c r="H1602" s="1">
        <v>1750</v>
      </c>
      <c r="I1602" s="53">
        <v>437.5</v>
      </c>
      <c r="J1602" s="1">
        <v>100</v>
      </c>
      <c r="L1602" s="53">
        <v>437.5</v>
      </c>
      <c r="S1602" s="53">
        <v>80</v>
      </c>
      <c r="T1602" s="53">
        <v>20</v>
      </c>
      <c r="U1602" s="53">
        <v>0</v>
      </c>
      <c r="V1602" s="53">
        <v>0</v>
      </c>
      <c r="Y1602" s="53">
        <v>0</v>
      </c>
      <c r="Z1602" s="53">
        <v>0</v>
      </c>
      <c r="AE1602" s="54">
        <v>80</v>
      </c>
      <c r="AF1602" s="54">
        <v>20</v>
      </c>
      <c r="AG1602" s="54">
        <v>0</v>
      </c>
      <c r="AH1602" s="54">
        <v>0</v>
      </c>
      <c r="AQ1602" s="1">
        <v>80</v>
      </c>
      <c r="AR1602" s="1">
        <v>20</v>
      </c>
      <c r="AS1602" s="1">
        <v>0</v>
      </c>
      <c r="AT1602" s="1">
        <v>0</v>
      </c>
      <c r="AW1602" s="142" t="str">
        <f t="shared" si="54"/>
        <v/>
      </c>
      <c r="AX1602" s="142" t="str">
        <f t="shared" si="55"/>
        <v/>
      </c>
    </row>
    <row r="1603" spans="1:50">
      <c r="C1603" s="1" t="s">
        <v>1296</v>
      </c>
      <c r="D1603" s="1" t="s">
        <v>1303</v>
      </c>
      <c r="E1603" s="1">
        <v>23</v>
      </c>
      <c r="F1603" s="1">
        <v>141</v>
      </c>
      <c r="G1603" s="1">
        <v>100</v>
      </c>
      <c r="H1603" s="1">
        <v>1800</v>
      </c>
      <c r="I1603" s="53">
        <v>180</v>
      </c>
      <c r="J1603" s="1">
        <v>100</v>
      </c>
      <c r="L1603" s="53">
        <v>180</v>
      </c>
      <c r="S1603" s="53">
        <v>75</v>
      </c>
      <c r="T1603" s="53">
        <v>25</v>
      </c>
      <c r="U1603" s="53">
        <v>0</v>
      </c>
      <c r="V1603" s="53">
        <v>0</v>
      </c>
      <c r="Y1603" s="53">
        <v>0</v>
      </c>
      <c r="Z1603" s="53">
        <v>0</v>
      </c>
      <c r="AE1603" s="54">
        <v>75</v>
      </c>
      <c r="AF1603" s="54">
        <v>25</v>
      </c>
      <c r="AG1603" s="54">
        <v>0</v>
      </c>
      <c r="AH1603" s="54">
        <v>0</v>
      </c>
      <c r="AQ1603" s="1">
        <v>75</v>
      </c>
      <c r="AR1603" s="1">
        <v>25</v>
      </c>
      <c r="AS1603" s="1">
        <v>0</v>
      </c>
      <c r="AT1603" s="1">
        <v>0</v>
      </c>
      <c r="AW1603" s="142" t="str">
        <f t="shared" si="54"/>
        <v/>
      </c>
      <c r="AX1603" s="142" t="str">
        <f t="shared" si="55"/>
        <v/>
      </c>
    </row>
    <row r="1604" spans="1:50">
      <c r="C1604" s="1" t="s">
        <v>1131</v>
      </c>
      <c r="E1604" s="1">
        <v>5</v>
      </c>
      <c r="F1604" s="1">
        <v>47</v>
      </c>
      <c r="G1604" s="1">
        <v>47</v>
      </c>
      <c r="H1604" s="1">
        <v>864</v>
      </c>
      <c r="I1604" s="53">
        <v>40.6</v>
      </c>
      <c r="J1604" s="1">
        <v>100</v>
      </c>
      <c r="K1604" s="1">
        <v>0</v>
      </c>
      <c r="L1604" s="53">
        <v>40.6</v>
      </c>
      <c r="M1604" s="53" t="s">
        <v>1032</v>
      </c>
      <c r="N1604" s="53" t="s">
        <v>1032</v>
      </c>
      <c r="O1604" s="53" t="s">
        <v>1032</v>
      </c>
      <c r="P1604" s="53" t="s">
        <v>1032</v>
      </c>
      <c r="Q1604" s="53" t="s">
        <v>1032</v>
      </c>
      <c r="R1604" s="53" t="s">
        <v>1032</v>
      </c>
      <c r="S1604" s="53">
        <v>0</v>
      </c>
      <c r="T1604" s="53">
        <v>50</v>
      </c>
      <c r="U1604" s="53">
        <v>30</v>
      </c>
      <c r="V1604" s="53">
        <v>20</v>
      </c>
      <c r="W1604" s="53" t="s">
        <v>1032</v>
      </c>
      <c r="X1604" s="53" t="s">
        <v>1032</v>
      </c>
      <c r="Y1604" s="53">
        <v>0</v>
      </c>
      <c r="Z1604" s="53">
        <v>0</v>
      </c>
      <c r="AA1604" s="53" t="s">
        <v>1032</v>
      </c>
      <c r="AB1604" s="53" t="s">
        <v>1032</v>
      </c>
      <c r="AC1604" s="54" t="s">
        <v>1032</v>
      </c>
      <c r="AD1604" s="54" t="s">
        <v>1032</v>
      </c>
      <c r="AE1604" s="54">
        <v>0</v>
      </c>
      <c r="AF1604" s="54">
        <v>50</v>
      </c>
      <c r="AG1604" s="54">
        <v>30</v>
      </c>
      <c r="AH1604" s="54">
        <v>20</v>
      </c>
      <c r="AI1604" s="54" t="s">
        <v>1032</v>
      </c>
      <c r="AJ1604" s="54" t="s">
        <v>1032</v>
      </c>
      <c r="AK1604" s="1" t="s">
        <v>1032</v>
      </c>
      <c r="AL1604" s="1" t="s">
        <v>1032</v>
      </c>
      <c r="AM1604" s="1" t="s">
        <v>1032</v>
      </c>
      <c r="AN1604" s="1" t="s">
        <v>1032</v>
      </c>
      <c r="AO1604" s="1" t="s">
        <v>1032</v>
      </c>
      <c r="AP1604" s="1" t="s">
        <v>1032</v>
      </c>
      <c r="AQ1604" s="1">
        <v>0</v>
      </c>
      <c r="AR1604" s="1">
        <v>50</v>
      </c>
      <c r="AS1604" s="1">
        <v>30</v>
      </c>
      <c r="AT1604" s="1">
        <v>20</v>
      </c>
      <c r="AU1604" s="1" t="s">
        <v>1032</v>
      </c>
      <c r="AV1604" s="1" t="s">
        <v>1032</v>
      </c>
      <c r="AW1604" s="142" t="str">
        <f t="shared" si="54"/>
        <v/>
      </c>
      <c r="AX1604" s="142" t="str">
        <f t="shared" si="55"/>
        <v/>
      </c>
    </row>
    <row r="1605" spans="1:50">
      <c r="C1605" s="1" t="s">
        <v>1132</v>
      </c>
      <c r="D1605" s="1" t="s">
        <v>1135</v>
      </c>
      <c r="E1605" s="1">
        <v>2</v>
      </c>
      <c r="F1605" s="1">
        <v>15</v>
      </c>
      <c r="G1605" s="1">
        <v>15</v>
      </c>
      <c r="H1605" s="1">
        <v>1000</v>
      </c>
      <c r="I1605" s="53">
        <v>15</v>
      </c>
      <c r="J1605" s="1">
        <v>100</v>
      </c>
      <c r="K1605" s="1">
        <v>0</v>
      </c>
      <c r="L1605" s="53">
        <v>15</v>
      </c>
      <c r="S1605" s="53">
        <v>0</v>
      </c>
      <c r="T1605" s="53">
        <v>50</v>
      </c>
      <c r="U1605" s="53">
        <v>30</v>
      </c>
      <c r="V1605" s="53">
        <v>20</v>
      </c>
      <c r="Y1605" s="53">
        <v>0</v>
      </c>
      <c r="Z1605" s="53">
        <v>0</v>
      </c>
      <c r="AE1605" s="54">
        <v>0</v>
      </c>
      <c r="AF1605" s="54">
        <v>50</v>
      </c>
      <c r="AG1605" s="54">
        <v>30</v>
      </c>
      <c r="AH1605" s="54">
        <v>20</v>
      </c>
      <c r="AQ1605" s="1">
        <v>0</v>
      </c>
      <c r="AR1605" s="1">
        <v>50</v>
      </c>
      <c r="AS1605" s="1">
        <v>30</v>
      </c>
      <c r="AT1605" s="1">
        <v>20</v>
      </c>
      <c r="AW1605" s="142" t="str">
        <f t="shared" si="54"/>
        <v/>
      </c>
      <c r="AX1605" s="142" t="str">
        <f t="shared" si="55"/>
        <v/>
      </c>
    </row>
    <row r="1606" spans="1:50">
      <c r="C1606" s="1" t="s">
        <v>1132</v>
      </c>
      <c r="D1606" s="1" t="s">
        <v>1136</v>
      </c>
      <c r="E1606" s="1">
        <v>3</v>
      </c>
      <c r="F1606" s="1">
        <v>32</v>
      </c>
      <c r="G1606" s="1">
        <v>32</v>
      </c>
      <c r="H1606" s="1">
        <v>800</v>
      </c>
      <c r="I1606" s="53">
        <v>25.6</v>
      </c>
      <c r="J1606" s="1">
        <v>100</v>
      </c>
      <c r="K1606" s="1">
        <v>0</v>
      </c>
      <c r="L1606" s="53">
        <v>25.6</v>
      </c>
      <c r="S1606" s="53">
        <v>0</v>
      </c>
      <c r="T1606" s="53">
        <v>50</v>
      </c>
      <c r="U1606" s="53">
        <v>30</v>
      </c>
      <c r="V1606" s="53">
        <v>20</v>
      </c>
      <c r="Y1606" s="53">
        <v>0</v>
      </c>
      <c r="Z1606" s="53">
        <v>0</v>
      </c>
      <c r="AE1606" s="54">
        <v>0</v>
      </c>
      <c r="AF1606" s="54">
        <v>50</v>
      </c>
      <c r="AG1606" s="54">
        <v>30</v>
      </c>
      <c r="AH1606" s="54">
        <v>20</v>
      </c>
      <c r="AQ1606" s="1">
        <v>0</v>
      </c>
      <c r="AR1606" s="1">
        <v>50</v>
      </c>
      <c r="AS1606" s="1">
        <v>30</v>
      </c>
      <c r="AT1606" s="1">
        <v>20</v>
      </c>
      <c r="AW1606" s="142" t="str">
        <f t="shared" si="54"/>
        <v/>
      </c>
      <c r="AX1606" s="142" t="str">
        <f t="shared" si="55"/>
        <v/>
      </c>
    </row>
    <row r="1607" spans="1:50">
      <c r="A1607" s="20">
        <v>11410</v>
      </c>
      <c r="B1607" s="1" t="s">
        <v>66</v>
      </c>
      <c r="E1607" s="1">
        <v>1036</v>
      </c>
      <c r="F1607" s="1">
        <v>3313</v>
      </c>
      <c r="G1607" s="1">
        <v>1303.48</v>
      </c>
      <c r="H1607" s="1">
        <v>393</v>
      </c>
      <c r="I1607" s="53">
        <v>1303.5999999999999</v>
      </c>
      <c r="J1607" s="1">
        <v>92.857142857142847</v>
      </c>
      <c r="K1607" s="1">
        <v>7.142857142857153</v>
      </c>
      <c r="L1607" s="53">
        <v>629.6</v>
      </c>
      <c r="M1607" s="53" t="s">
        <v>1032</v>
      </c>
      <c r="N1607" s="53" t="s">
        <v>1032</v>
      </c>
      <c r="O1607" s="53" t="s">
        <v>1032</v>
      </c>
      <c r="P1607" s="53" t="s">
        <v>1032</v>
      </c>
      <c r="Q1607" s="53" t="s">
        <v>1032</v>
      </c>
      <c r="R1607" s="53">
        <v>20</v>
      </c>
      <c r="S1607" s="53">
        <v>23.75</v>
      </c>
      <c r="T1607" s="53">
        <v>20</v>
      </c>
      <c r="U1607" s="53">
        <v>20</v>
      </c>
      <c r="V1607" s="53">
        <v>16.25</v>
      </c>
      <c r="W1607" s="53" t="s">
        <v>1032</v>
      </c>
      <c r="X1607" s="53" t="s">
        <v>1032</v>
      </c>
      <c r="Y1607" s="53" t="s">
        <v>1032</v>
      </c>
      <c r="Z1607" s="53" t="s">
        <v>1032</v>
      </c>
      <c r="AA1607" s="53" t="s">
        <v>1032</v>
      </c>
      <c r="AB1607" s="53" t="s">
        <v>1032</v>
      </c>
      <c r="AC1607" s="54" t="s">
        <v>1032</v>
      </c>
      <c r="AD1607" s="54">
        <v>20</v>
      </c>
      <c r="AE1607" s="54">
        <v>22.5</v>
      </c>
      <c r="AF1607" s="54">
        <v>7.5</v>
      </c>
      <c r="AG1607" s="54" t="s">
        <v>1032</v>
      </c>
      <c r="AH1607" s="54" t="s">
        <v>1032</v>
      </c>
      <c r="AI1607" s="54" t="s">
        <v>1032</v>
      </c>
      <c r="AJ1607" s="54" t="s">
        <v>1032</v>
      </c>
      <c r="AK1607" s="1" t="s">
        <v>1032</v>
      </c>
      <c r="AL1607" s="1" t="s">
        <v>1032</v>
      </c>
      <c r="AM1607" s="1" t="s">
        <v>1032</v>
      </c>
      <c r="AN1607" s="1" t="s">
        <v>1032</v>
      </c>
      <c r="AO1607" s="1" t="s">
        <v>1032</v>
      </c>
      <c r="AP1607" s="1" t="s">
        <v>1032</v>
      </c>
      <c r="AQ1607" s="1" t="s">
        <v>1032</v>
      </c>
      <c r="AR1607" s="1" t="s">
        <v>1032</v>
      </c>
      <c r="AS1607" s="1" t="s">
        <v>1032</v>
      </c>
      <c r="AT1607" s="1" t="s">
        <v>1032</v>
      </c>
      <c r="AU1607" s="1" t="s">
        <v>1032</v>
      </c>
      <c r="AV1607" s="1" t="s">
        <v>1032</v>
      </c>
      <c r="AW1607" s="142">
        <f t="shared" si="54"/>
        <v>141202</v>
      </c>
      <c r="AX1607" s="142" t="str">
        <f t="shared" si="55"/>
        <v>141202-000</v>
      </c>
    </row>
    <row r="1608" spans="1:50">
      <c r="C1608" s="1" t="s">
        <v>1065</v>
      </c>
      <c r="E1608" s="1">
        <v>859</v>
      </c>
      <c r="F1608" s="1">
        <v>1684</v>
      </c>
      <c r="G1608" s="1">
        <v>121.48</v>
      </c>
      <c r="H1608" s="1">
        <v>163</v>
      </c>
      <c r="I1608" s="53">
        <v>274</v>
      </c>
      <c r="L1608" s="53">
        <v>0</v>
      </c>
      <c r="M1608" s="53" t="s">
        <v>1032</v>
      </c>
      <c r="N1608" s="53" t="s">
        <v>1032</v>
      </c>
      <c r="O1608" s="53" t="s">
        <v>1032</v>
      </c>
      <c r="P1608" s="53" t="s">
        <v>1032</v>
      </c>
      <c r="Q1608" s="53" t="s">
        <v>1032</v>
      </c>
      <c r="R1608" s="53">
        <v>10</v>
      </c>
      <c r="S1608" s="53">
        <v>60</v>
      </c>
      <c r="T1608" s="53">
        <v>30</v>
      </c>
      <c r="U1608" s="53">
        <v>0</v>
      </c>
      <c r="V1608" s="53">
        <v>0</v>
      </c>
      <c r="W1608" s="53" t="s">
        <v>1032</v>
      </c>
      <c r="X1608" s="53" t="s">
        <v>1032</v>
      </c>
      <c r="Y1608" s="53" t="s">
        <v>1032</v>
      </c>
      <c r="Z1608" s="53" t="s">
        <v>1032</v>
      </c>
      <c r="AA1608" s="53" t="s">
        <v>1032</v>
      </c>
      <c r="AB1608" s="53" t="s">
        <v>1032</v>
      </c>
      <c r="AC1608" s="54" t="s">
        <v>1032</v>
      </c>
      <c r="AD1608" s="54">
        <v>10</v>
      </c>
      <c r="AE1608" s="54">
        <v>60</v>
      </c>
      <c r="AF1608" s="54">
        <v>30</v>
      </c>
      <c r="AG1608" s="54" t="s">
        <v>1032</v>
      </c>
      <c r="AH1608" s="54" t="s">
        <v>1032</v>
      </c>
      <c r="AI1608" s="54" t="s">
        <v>1032</v>
      </c>
      <c r="AJ1608" s="54" t="s">
        <v>1032</v>
      </c>
      <c r="AK1608" s="1" t="s">
        <v>1032</v>
      </c>
      <c r="AL1608" s="1" t="s">
        <v>1032</v>
      </c>
      <c r="AM1608" s="1" t="s">
        <v>1032</v>
      </c>
      <c r="AN1608" s="1" t="s">
        <v>1032</v>
      </c>
      <c r="AO1608" s="1" t="s">
        <v>1032</v>
      </c>
      <c r="AP1608" s="1" t="s">
        <v>1032</v>
      </c>
      <c r="AQ1608" s="1" t="s">
        <v>1032</v>
      </c>
      <c r="AR1608" s="1" t="s">
        <v>1032</v>
      </c>
      <c r="AS1608" s="1" t="s">
        <v>1032</v>
      </c>
      <c r="AT1608" s="1" t="s">
        <v>1032</v>
      </c>
      <c r="AU1608" s="1" t="s">
        <v>1032</v>
      </c>
      <c r="AV1608" s="1" t="s">
        <v>1032</v>
      </c>
      <c r="AW1608" s="142" t="str">
        <f t="shared" si="54"/>
        <v/>
      </c>
      <c r="AX1608" s="142" t="str">
        <f t="shared" si="55"/>
        <v/>
      </c>
    </row>
    <row r="1609" spans="1:50">
      <c r="C1609" s="1" t="s">
        <v>1066</v>
      </c>
      <c r="D1609" s="1" t="s">
        <v>1066</v>
      </c>
      <c r="E1609" s="1">
        <v>16</v>
      </c>
      <c r="F1609" s="1">
        <v>3</v>
      </c>
      <c r="G1609" s="1">
        <v>0</v>
      </c>
      <c r="H1609" s="1">
        <v>0</v>
      </c>
      <c r="I1609" s="53">
        <v>0</v>
      </c>
      <c r="U1609" s="53">
        <v>0</v>
      </c>
      <c r="V1609" s="53">
        <v>0</v>
      </c>
      <c r="AW1609" s="142" t="str">
        <f t="shared" si="54"/>
        <v/>
      </c>
      <c r="AX1609" s="142" t="str">
        <f t="shared" si="55"/>
        <v/>
      </c>
    </row>
    <row r="1610" spans="1:50">
      <c r="C1610" s="1" t="s">
        <v>1066</v>
      </c>
      <c r="D1610" s="1" t="s">
        <v>1067</v>
      </c>
      <c r="E1610" s="1">
        <v>9</v>
      </c>
      <c r="F1610" s="1">
        <v>2</v>
      </c>
      <c r="G1610" s="1">
        <v>0</v>
      </c>
      <c r="H1610" s="1">
        <v>0</v>
      </c>
      <c r="I1610" s="53">
        <v>0</v>
      </c>
      <c r="U1610" s="53">
        <v>0</v>
      </c>
      <c r="V1610" s="53">
        <v>0</v>
      </c>
      <c r="AW1610" s="142" t="str">
        <f t="shared" si="54"/>
        <v/>
      </c>
      <c r="AX1610" s="142" t="str">
        <f t="shared" si="55"/>
        <v/>
      </c>
    </row>
    <row r="1611" spans="1:50">
      <c r="C1611" s="1" t="s">
        <v>1066</v>
      </c>
      <c r="D1611" s="1" t="s">
        <v>1068</v>
      </c>
      <c r="E1611" s="1">
        <v>157</v>
      </c>
      <c r="F1611" s="1">
        <v>115</v>
      </c>
      <c r="G1611" s="1">
        <v>20</v>
      </c>
      <c r="H1611" s="1">
        <v>2250</v>
      </c>
      <c r="I1611" s="53">
        <v>45</v>
      </c>
      <c r="N1611" s="53" t="s">
        <v>1351</v>
      </c>
      <c r="R1611" s="53">
        <v>10</v>
      </c>
      <c r="S1611" s="53">
        <v>60</v>
      </c>
      <c r="T1611" s="53">
        <v>30</v>
      </c>
      <c r="U1611" s="53">
        <v>0</v>
      </c>
      <c r="V1611" s="53">
        <v>0</v>
      </c>
      <c r="Z1611" s="53" t="s">
        <v>1351</v>
      </c>
      <c r="AD1611" s="54">
        <v>10</v>
      </c>
      <c r="AE1611" s="54">
        <v>60</v>
      </c>
      <c r="AF1611" s="54">
        <v>30</v>
      </c>
      <c r="AW1611" s="142" t="str">
        <f t="shared" si="54"/>
        <v/>
      </c>
      <c r="AX1611" s="142" t="str">
        <f t="shared" si="55"/>
        <v/>
      </c>
    </row>
    <row r="1612" spans="1:50">
      <c r="C1612" s="1" t="s">
        <v>1066</v>
      </c>
      <c r="D1612" s="1" t="s">
        <v>1069</v>
      </c>
      <c r="E1612" s="1">
        <v>14</v>
      </c>
      <c r="F1612" s="1">
        <v>11</v>
      </c>
      <c r="G1612" s="1">
        <v>0</v>
      </c>
      <c r="H1612" s="1">
        <v>0</v>
      </c>
      <c r="I1612" s="53">
        <v>0</v>
      </c>
      <c r="U1612" s="53">
        <v>0</v>
      </c>
      <c r="V1612" s="53">
        <v>0</v>
      </c>
      <c r="AW1612" s="142" t="str">
        <f t="shared" si="54"/>
        <v/>
      </c>
      <c r="AX1612" s="142" t="str">
        <f t="shared" si="55"/>
        <v/>
      </c>
    </row>
    <row r="1613" spans="1:50">
      <c r="C1613" s="1" t="s">
        <v>1066</v>
      </c>
      <c r="D1613" s="1" t="s">
        <v>1070</v>
      </c>
      <c r="E1613" s="1">
        <v>81</v>
      </c>
      <c r="F1613" s="1">
        <v>160</v>
      </c>
      <c r="G1613" s="1">
        <v>0.48</v>
      </c>
      <c r="H1613" s="1">
        <v>2250</v>
      </c>
      <c r="I1613" s="53">
        <v>1</v>
      </c>
      <c r="R1613" s="53">
        <v>10</v>
      </c>
      <c r="S1613" s="53">
        <v>60</v>
      </c>
      <c r="T1613" s="53">
        <v>30</v>
      </c>
      <c r="U1613" s="53">
        <v>0</v>
      </c>
      <c r="V1613" s="53">
        <v>0</v>
      </c>
      <c r="AD1613" s="54">
        <v>10</v>
      </c>
      <c r="AE1613" s="54">
        <v>60</v>
      </c>
      <c r="AF1613" s="54">
        <v>30</v>
      </c>
      <c r="AW1613" s="142" t="str">
        <f t="shared" si="54"/>
        <v/>
      </c>
      <c r="AX1613" s="142" t="str">
        <f t="shared" si="55"/>
        <v/>
      </c>
    </row>
    <row r="1614" spans="1:50">
      <c r="C1614" s="1" t="s">
        <v>1066</v>
      </c>
      <c r="D1614" s="1" t="s">
        <v>1071</v>
      </c>
      <c r="E1614" s="1">
        <v>64</v>
      </c>
      <c r="F1614" s="1">
        <v>150</v>
      </c>
      <c r="G1614" s="1">
        <v>5</v>
      </c>
      <c r="H1614" s="1">
        <v>2250</v>
      </c>
      <c r="I1614" s="53">
        <v>11</v>
      </c>
      <c r="R1614" s="53">
        <v>10</v>
      </c>
      <c r="S1614" s="53">
        <v>60</v>
      </c>
      <c r="T1614" s="53">
        <v>30</v>
      </c>
      <c r="U1614" s="53">
        <v>0</v>
      </c>
      <c r="V1614" s="53">
        <v>0</v>
      </c>
      <c r="AD1614" s="54">
        <v>10</v>
      </c>
      <c r="AE1614" s="54">
        <v>60</v>
      </c>
      <c r="AF1614" s="54">
        <v>30</v>
      </c>
      <c r="AW1614" s="142" t="str">
        <f t="shared" si="54"/>
        <v/>
      </c>
      <c r="AX1614" s="142" t="str">
        <f t="shared" si="55"/>
        <v/>
      </c>
    </row>
    <row r="1615" spans="1:50">
      <c r="C1615" s="1" t="s">
        <v>1066</v>
      </c>
      <c r="D1615" s="1" t="s">
        <v>1072</v>
      </c>
      <c r="E1615" s="1">
        <v>51</v>
      </c>
      <c r="F1615" s="1">
        <v>80</v>
      </c>
      <c r="G1615" s="1">
        <v>0</v>
      </c>
      <c r="H1615" s="1">
        <v>0</v>
      </c>
      <c r="I1615" s="53">
        <v>0</v>
      </c>
      <c r="U1615" s="53">
        <v>0</v>
      </c>
      <c r="V1615" s="53">
        <v>0</v>
      </c>
      <c r="AW1615" s="142" t="str">
        <f t="shared" si="54"/>
        <v/>
      </c>
      <c r="AX1615" s="142" t="str">
        <f t="shared" si="55"/>
        <v/>
      </c>
    </row>
    <row r="1616" spans="1:50">
      <c r="C1616" s="1" t="s">
        <v>1066</v>
      </c>
      <c r="D1616" s="1" t="s">
        <v>1073</v>
      </c>
      <c r="E1616" s="1">
        <v>3</v>
      </c>
      <c r="F1616" s="1">
        <v>10</v>
      </c>
      <c r="G1616" s="1">
        <v>0</v>
      </c>
      <c r="H1616" s="1">
        <v>0</v>
      </c>
      <c r="I1616" s="53">
        <v>0</v>
      </c>
      <c r="U1616" s="53">
        <v>0</v>
      </c>
      <c r="V1616" s="53">
        <v>0</v>
      </c>
      <c r="AW1616" s="142" t="str">
        <f t="shared" si="54"/>
        <v/>
      </c>
      <c r="AX1616" s="142" t="str">
        <f t="shared" si="55"/>
        <v/>
      </c>
    </row>
    <row r="1617" spans="3:50">
      <c r="C1617" s="1" t="s">
        <v>1066</v>
      </c>
      <c r="D1617" s="1" t="s">
        <v>1074</v>
      </c>
      <c r="E1617" s="1">
        <v>75</v>
      </c>
      <c r="F1617" s="1">
        <v>180</v>
      </c>
      <c r="G1617" s="1">
        <v>6</v>
      </c>
      <c r="H1617" s="1">
        <v>2250</v>
      </c>
      <c r="I1617" s="53">
        <v>14</v>
      </c>
      <c r="R1617" s="53">
        <v>10</v>
      </c>
      <c r="S1617" s="53">
        <v>60</v>
      </c>
      <c r="T1617" s="53">
        <v>30</v>
      </c>
      <c r="U1617" s="53">
        <v>0</v>
      </c>
      <c r="V1617" s="53">
        <v>0</v>
      </c>
      <c r="AD1617" s="54">
        <v>10</v>
      </c>
      <c r="AE1617" s="54">
        <v>60</v>
      </c>
      <c r="AF1617" s="54">
        <v>30</v>
      </c>
      <c r="AW1617" s="142" t="str">
        <f t="shared" si="54"/>
        <v/>
      </c>
      <c r="AX1617" s="142" t="str">
        <f t="shared" si="55"/>
        <v/>
      </c>
    </row>
    <row r="1618" spans="3:50">
      <c r="C1618" s="1" t="s">
        <v>1066</v>
      </c>
      <c r="D1618" s="1" t="s">
        <v>1075</v>
      </c>
      <c r="E1618" s="1">
        <v>203</v>
      </c>
      <c r="F1618" s="1">
        <v>685</v>
      </c>
      <c r="G1618" s="1">
        <v>40</v>
      </c>
      <c r="H1618" s="1">
        <v>2250</v>
      </c>
      <c r="I1618" s="53">
        <v>90</v>
      </c>
      <c r="R1618" s="53">
        <v>10</v>
      </c>
      <c r="S1618" s="53">
        <v>60</v>
      </c>
      <c r="T1618" s="53">
        <v>30</v>
      </c>
      <c r="U1618" s="53">
        <v>0</v>
      </c>
      <c r="V1618" s="53">
        <v>0</v>
      </c>
      <c r="AD1618" s="54">
        <v>10</v>
      </c>
      <c r="AE1618" s="54">
        <v>60</v>
      </c>
      <c r="AF1618" s="54">
        <v>30</v>
      </c>
      <c r="AW1618" s="142" t="str">
        <f t="shared" si="54"/>
        <v/>
      </c>
      <c r="AX1618" s="142" t="str">
        <f t="shared" si="55"/>
        <v/>
      </c>
    </row>
    <row r="1619" spans="3:50">
      <c r="C1619" s="1" t="s">
        <v>1066</v>
      </c>
      <c r="D1619" s="1" t="s">
        <v>1076</v>
      </c>
      <c r="E1619" s="1">
        <v>153</v>
      </c>
      <c r="F1619" s="1">
        <v>260</v>
      </c>
      <c r="G1619" s="1">
        <v>50</v>
      </c>
      <c r="H1619" s="1">
        <v>2250</v>
      </c>
      <c r="I1619" s="53">
        <v>113</v>
      </c>
      <c r="R1619" s="53">
        <v>10</v>
      </c>
      <c r="S1619" s="53">
        <v>60</v>
      </c>
      <c r="T1619" s="53">
        <v>30</v>
      </c>
      <c r="U1619" s="53">
        <v>0</v>
      </c>
      <c r="V1619" s="53">
        <v>0</v>
      </c>
      <c r="AD1619" s="54">
        <v>10</v>
      </c>
      <c r="AE1619" s="54">
        <v>60</v>
      </c>
      <c r="AF1619" s="54">
        <v>30</v>
      </c>
      <c r="AW1619" s="142" t="str">
        <f t="shared" si="54"/>
        <v/>
      </c>
      <c r="AX1619" s="142" t="str">
        <f t="shared" si="55"/>
        <v/>
      </c>
    </row>
    <row r="1620" spans="3:50">
      <c r="C1620" s="1" t="s">
        <v>1066</v>
      </c>
      <c r="D1620" s="1" t="s">
        <v>1077</v>
      </c>
      <c r="E1620" s="1">
        <v>33</v>
      </c>
      <c r="F1620" s="1">
        <v>28</v>
      </c>
      <c r="G1620" s="1">
        <v>0</v>
      </c>
      <c r="H1620" s="1">
        <v>0</v>
      </c>
      <c r="I1620" s="53">
        <v>0</v>
      </c>
      <c r="L1620" s="53" t="s">
        <v>1351</v>
      </c>
      <c r="U1620" s="53">
        <v>0</v>
      </c>
      <c r="V1620" s="53">
        <v>0</v>
      </c>
      <c r="AW1620" s="142" t="str">
        <f t="shared" si="54"/>
        <v/>
      </c>
      <c r="AX1620" s="142" t="str">
        <f t="shared" si="55"/>
        <v/>
      </c>
    </row>
    <row r="1621" spans="3:50">
      <c r="C1621" s="1" t="s">
        <v>1289</v>
      </c>
      <c r="E1621" s="1">
        <v>102</v>
      </c>
      <c r="F1621" s="1">
        <v>623</v>
      </c>
      <c r="G1621" s="1">
        <v>623</v>
      </c>
      <c r="H1621" s="1">
        <v>1000</v>
      </c>
      <c r="I1621" s="53">
        <v>623</v>
      </c>
      <c r="J1621" s="1">
        <v>100</v>
      </c>
      <c r="K1621" s="1">
        <v>0</v>
      </c>
      <c r="L1621" s="53">
        <v>623</v>
      </c>
      <c r="M1621" s="53" t="s">
        <v>1032</v>
      </c>
      <c r="N1621" s="53" t="s">
        <v>1032</v>
      </c>
      <c r="O1621" s="53" t="s">
        <v>1032</v>
      </c>
      <c r="P1621" s="53" t="s">
        <v>1032</v>
      </c>
      <c r="Q1621" s="53" t="s">
        <v>1032</v>
      </c>
      <c r="R1621" s="53">
        <v>0</v>
      </c>
      <c r="S1621" s="53">
        <v>0</v>
      </c>
      <c r="T1621" s="53">
        <v>0</v>
      </c>
      <c r="U1621" s="53">
        <v>40</v>
      </c>
      <c r="V1621" s="53">
        <v>60</v>
      </c>
      <c r="W1621" s="53" t="s">
        <v>1032</v>
      </c>
      <c r="X1621" s="53" t="s">
        <v>1032</v>
      </c>
      <c r="Y1621" s="53" t="s">
        <v>1032</v>
      </c>
      <c r="Z1621" s="53" t="s">
        <v>1032</v>
      </c>
      <c r="AA1621" s="53" t="s">
        <v>1032</v>
      </c>
      <c r="AB1621" s="53" t="s">
        <v>1032</v>
      </c>
      <c r="AC1621" s="54" t="s">
        <v>1032</v>
      </c>
      <c r="AD1621" s="54">
        <v>0</v>
      </c>
      <c r="AE1621" s="54">
        <v>0</v>
      </c>
      <c r="AF1621" s="54">
        <v>0</v>
      </c>
      <c r="AG1621" s="54" t="s">
        <v>1032</v>
      </c>
      <c r="AH1621" s="54" t="s">
        <v>1032</v>
      </c>
      <c r="AI1621" s="54" t="s">
        <v>1032</v>
      </c>
      <c r="AJ1621" s="54" t="s">
        <v>1032</v>
      </c>
      <c r="AK1621" s="1" t="s">
        <v>1032</v>
      </c>
      <c r="AL1621" s="1" t="s">
        <v>1032</v>
      </c>
      <c r="AM1621" s="1" t="s">
        <v>1032</v>
      </c>
      <c r="AN1621" s="1" t="s">
        <v>1032</v>
      </c>
      <c r="AO1621" s="1" t="s">
        <v>1032</v>
      </c>
      <c r="AP1621" s="1" t="s">
        <v>1032</v>
      </c>
      <c r="AQ1621" s="1" t="s">
        <v>1032</v>
      </c>
      <c r="AR1621" s="1" t="s">
        <v>1032</v>
      </c>
      <c r="AS1621" s="1" t="s">
        <v>1032</v>
      </c>
      <c r="AT1621" s="1" t="s">
        <v>1032</v>
      </c>
      <c r="AU1621" s="1" t="s">
        <v>1032</v>
      </c>
      <c r="AV1621" s="1" t="s">
        <v>1032</v>
      </c>
      <c r="AW1621" s="142" t="str">
        <f t="shared" si="54"/>
        <v/>
      </c>
      <c r="AX1621" s="142" t="str">
        <f t="shared" si="55"/>
        <v/>
      </c>
    </row>
    <row r="1622" spans="3:50">
      <c r="C1622" s="1" t="s">
        <v>1290</v>
      </c>
      <c r="D1622" s="1" t="s">
        <v>1291</v>
      </c>
      <c r="E1622" s="1">
        <v>35</v>
      </c>
      <c r="F1622" s="1">
        <v>220</v>
      </c>
      <c r="G1622" s="1">
        <v>220</v>
      </c>
      <c r="H1622" s="1">
        <v>1000</v>
      </c>
      <c r="I1622" s="53">
        <v>220</v>
      </c>
      <c r="J1622" s="1">
        <v>100</v>
      </c>
      <c r="L1622" s="53">
        <v>220</v>
      </c>
      <c r="R1622" s="53">
        <v>0</v>
      </c>
      <c r="S1622" s="53">
        <v>0</v>
      </c>
      <c r="T1622" s="53">
        <v>0</v>
      </c>
      <c r="U1622" s="53">
        <v>40</v>
      </c>
      <c r="V1622" s="53">
        <v>60</v>
      </c>
      <c r="AD1622" s="54">
        <v>0</v>
      </c>
      <c r="AE1622" s="54">
        <v>0</v>
      </c>
      <c r="AF1622" s="54">
        <v>0</v>
      </c>
      <c r="AW1622" s="142" t="str">
        <f t="shared" si="54"/>
        <v/>
      </c>
      <c r="AX1622" s="142" t="str">
        <f t="shared" si="55"/>
        <v/>
      </c>
    </row>
    <row r="1623" spans="3:50">
      <c r="C1623" s="1" t="s">
        <v>1290</v>
      </c>
      <c r="D1623" s="1" t="s">
        <v>1292</v>
      </c>
      <c r="E1623" s="1">
        <v>16</v>
      </c>
      <c r="F1623" s="1">
        <v>77</v>
      </c>
      <c r="G1623" s="1">
        <v>77</v>
      </c>
      <c r="H1623" s="1">
        <v>1000</v>
      </c>
      <c r="I1623" s="53">
        <v>77</v>
      </c>
      <c r="J1623" s="1">
        <v>100</v>
      </c>
      <c r="L1623" s="53">
        <v>77</v>
      </c>
      <c r="R1623" s="53">
        <v>0</v>
      </c>
      <c r="S1623" s="53">
        <v>0</v>
      </c>
      <c r="T1623" s="53">
        <v>0</v>
      </c>
      <c r="U1623" s="53">
        <v>40</v>
      </c>
      <c r="V1623" s="53">
        <v>60</v>
      </c>
      <c r="AD1623" s="54">
        <v>0</v>
      </c>
      <c r="AE1623" s="54">
        <v>0</v>
      </c>
      <c r="AF1623" s="54">
        <v>0</v>
      </c>
      <c r="AW1623" s="142" t="str">
        <f t="shared" si="54"/>
        <v/>
      </c>
      <c r="AX1623" s="142" t="str">
        <f t="shared" si="55"/>
        <v/>
      </c>
    </row>
    <row r="1624" spans="3:50">
      <c r="C1624" s="1" t="s">
        <v>1290</v>
      </c>
      <c r="D1624" s="1" t="s">
        <v>1290</v>
      </c>
      <c r="E1624" s="1">
        <v>40</v>
      </c>
      <c r="F1624" s="1">
        <v>285</v>
      </c>
      <c r="G1624" s="1">
        <v>285</v>
      </c>
      <c r="H1624" s="1">
        <v>1000</v>
      </c>
      <c r="I1624" s="53">
        <v>285</v>
      </c>
      <c r="J1624" s="1">
        <v>100</v>
      </c>
      <c r="L1624" s="53">
        <v>285</v>
      </c>
      <c r="R1624" s="53">
        <v>0</v>
      </c>
      <c r="S1624" s="53">
        <v>0</v>
      </c>
      <c r="T1624" s="53">
        <v>0</v>
      </c>
      <c r="U1624" s="53">
        <v>40</v>
      </c>
      <c r="V1624" s="53">
        <v>60</v>
      </c>
      <c r="AD1624" s="54">
        <v>0</v>
      </c>
      <c r="AE1624" s="54">
        <v>0</v>
      </c>
      <c r="AF1624" s="54">
        <v>0</v>
      </c>
      <c r="AW1624" s="142" t="str">
        <f t="shared" si="54"/>
        <v/>
      </c>
      <c r="AX1624" s="142" t="str">
        <f t="shared" si="55"/>
        <v/>
      </c>
    </row>
    <row r="1625" spans="3:50">
      <c r="C1625" s="1" t="s">
        <v>1290</v>
      </c>
      <c r="D1625" s="1" t="s">
        <v>1293</v>
      </c>
      <c r="E1625" s="1">
        <v>8</v>
      </c>
      <c r="F1625" s="1">
        <v>30</v>
      </c>
      <c r="G1625" s="1">
        <v>30</v>
      </c>
      <c r="H1625" s="1">
        <v>1000</v>
      </c>
      <c r="I1625" s="53">
        <v>30</v>
      </c>
      <c r="J1625" s="1">
        <v>100</v>
      </c>
      <c r="L1625" s="53">
        <v>30</v>
      </c>
      <c r="R1625" s="53">
        <v>0</v>
      </c>
      <c r="S1625" s="53">
        <v>0</v>
      </c>
      <c r="T1625" s="53">
        <v>0</v>
      </c>
      <c r="U1625" s="53">
        <v>40</v>
      </c>
      <c r="V1625" s="53">
        <v>60</v>
      </c>
      <c r="AD1625" s="54">
        <v>0</v>
      </c>
      <c r="AE1625" s="54">
        <v>0</v>
      </c>
      <c r="AF1625" s="54">
        <v>0</v>
      </c>
      <c r="AW1625" s="142" t="str">
        <f t="shared" si="54"/>
        <v/>
      </c>
      <c r="AX1625" s="142" t="str">
        <f t="shared" si="55"/>
        <v/>
      </c>
    </row>
    <row r="1626" spans="3:50">
      <c r="C1626" s="1" t="s">
        <v>1290</v>
      </c>
      <c r="D1626" s="1" t="s">
        <v>1294</v>
      </c>
      <c r="E1626" s="1">
        <v>3</v>
      </c>
      <c r="F1626" s="1">
        <v>11</v>
      </c>
      <c r="G1626" s="1">
        <v>11</v>
      </c>
      <c r="H1626" s="1">
        <v>1000</v>
      </c>
      <c r="I1626" s="53">
        <v>11</v>
      </c>
      <c r="J1626" s="1">
        <v>100</v>
      </c>
      <c r="L1626" s="53">
        <v>11</v>
      </c>
      <c r="R1626" s="53">
        <v>0</v>
      </c>
      <c r="S1626" s="53">
        <v>0</v>
      </c>
      <c r="T1626" s="53">
        <v>0</v>
      </c>
      <c r="U1626" s="53">
        <v>40</v>
      </c>
      <c r="V1626" s="53">
        <v>60</v>
      </c>
      <c r="AD1626" s="54">
        <v>0</v>
      </c>
      <c r="AE1626" s="54">
        <v>0</v>
      </c>
      <c r="AF1626" s="54">
        <v>0</v>
      </c>
      <c r="AW1626" s="142" t="str">
        <f t="shared" si="54"/>
        <v/>
      </c>
      <c r="AX1626" s="142" t="str">
        <f t="shared" si="55"/>
        <v/>
      </c>
    </row>
    <row r="1627" spans="3:50">
      <c r="C1627" s="1" t="s">
        <v>1333</v>
      </c>
      <c r="E1627" s="1">
        <v>19</v>
      </c>
      <c r="F1627" s="1">
        <v>129</v>
      </c>
      <c r="G1627" s="1">
        <v>129</v>
      </c>
      <c r="H1627" s="1">
        <v>1140</v>
      </c>
      <c r="I1627" s="53">
        <v>147</v>
      </c>
      <c r="L1627" s="53">
        <v>0</v>
      </c>
      <c r="M1627" s="53" t="s">
        <v>1032</v>
      </c>
      <c r="N1627" s="53" t="s">
        <v>1032</v>
      </c>
      <c r="O1627" s="53" t="s">
        <v>1032</v>
      </c>
      <c r="P1627" s="53" t="s">
        <v>1032</v>
      </c>
      <c r="Q1627" s="53" t="s">
        <v>1032</v>
      </c>
      <c r="R1627" s="53" t="s">
        <v>1032</v>
      </c>
      <c r="S1627" s="53" t="s">
        <v>1032</v>
      </c>
      <c r="T1627" s="53" t="s">
        <v>1032</v>
      </c>
      <c r="U1627" s="53" t="s">
        <v>1032</v>
      </c>
      <c r="V1627" s="53" t="s">
        <v>1032</v>
      </c>
      <c r="W1627" s="53" t="s">
        <v>1032</v>
      </c>
      <c r="X1627" s="53" t="s">
        <v>1032</v>
      </c>
      <c r="Y1627" s="53" t="s">
        <v>1032</v>
      </c>
      <c r="Z1627" s="53" t="s">
        <v>1032</v>
      </c>
      <c r="AA1627" s="53" t="s">
        <v>1032</v>
      </c>
      <c r="AB1627" s="53" t="s">
        <v>1032</v>
      </c>
      <c r="AC1627" s="54" t="s">
        <v>1032</v>
      </c>
      <c r="AD1627" s="54" t="s">
        <v>1032</v>
      </c>
      <c r="AE1627" s="54" t="s">
        <v>1032</v>
      </c>
      <c r="AF1627" s="54" t="s">
        <v>1032</v>
      </c>
      <c r="AG1627" s="54" t="s">
        <v>1032</v>
      </c>
      <c r="AH1627" s="54" t="s">
        <v>1032</v>
      </c>
      <c r="AI1627" s="54" t="s">
        <v>1032</v>
      </c>
      <c r="AJ1627" s="54" t="s">
        <v>1032</v>
      </c>
      <c r="AK1627" s="1" t="s">
        <v>1032</v>
      </c>
      <c r="AL1627" s="1" t="s">
        <v>1032</v>
      </c>
      <c r="AM1627" s="1" t="s">
        <v>1032</v>
      </c>
      <c r="AN1627" s="1" t="s">
        <v>1032</v>
      </c>
      <c r="AO1627" s="1" t="s">
        <v>1032</v>
      </c>
      <c r="AP1627" s="1" t="s">
        <v>1032</v>
      </c>
      <c r="AQ1627" s="1" t="s">
        <v>1032</v>
      </c>
      <c r="AR1627" s="1" t="s">
        <v>1032</v>
      </c>
      <c r="AS1627" s="1" t="s">
        <v>1032</v>
      </c>
      <c r="AT1627" s="1" t="s">
        <v>1032</v>
      </c>
      <c r="AU1627" s="1" t="s">
        <v>1032</v>
      </c>
      <c r="AV1627" s="1" t="s">
        <v>1032</v>
      </c>
      <c r="AW1627" s="142" t="str">
        <f t="shared" si="54"/>
        <v/>
      </c>
      <c r="AX1627" s="142" t="str">
        <f t="shared" si="55"/>
        <v/>
      </c>
    </row>
    <row r="1628" spans="3:50">
      <c r="C1628" s="1" t="s">
        <v>1334</v>
      </c>
      <c r="D1628" s="1" t="s">
        <v>1335</v>
      </c>
      <c r="E1628" s="1">
        <v>0</v>
      </c>
      <c r="F1628" s="1">
        <v>0</v>
      </c>
      <c r="G1628" s="1">
        <v>0</v>
      </c>
      <c r="I1628" s="53">
        <v>0</v>
      </c>
      <c r="AW1628" s="142" t="str">
        <f t="shared" si="54"/>
        <v/>
      </c>
      <c r="AX1628" s="142" t="str">
        <f t="shared" si="55"/>
        <v/>
      </c>
    </row>
    <row r="1629" spans="3:50">
      <c r="C1629" s="1" t="s">
        <v>1334</v>
      </c>
      <c r="D1629" s="1" t="s">
        <v>1073</v>
      </c>
      <c r="E1629" s="1">
        <v>2</v>
      </c>
      <c r="F1629" s="1">
        <v>7.25</v>
      </c>
      <c r="G1629" s="1">
        <v>7.25</v>
      </c>
      <c r="H1629" s="1">
        <v>1145</v>
      </c>
      <c r="I1629" s="53">
        <v>8</v>
      </c>
      <c r="AW1629" s="142" t="str">
        <f t="shared" si="54"/>
        <v/>
      </c>
      <c r="AX1629" s="142" t="str">
        <f t="shared" si="55"/>
        <v/>
      </c>
    </row>
    <row r="1630" spans="3:50">
      <c r="C1630" s="1" t="s">
        <v>1334</v>
      </c>
      <c r="D1630" s="1" t="s">
        <v>1336</v>
      </c>
      <c r="AW1630" s="142" t="str">
        <f t="shared" si="54"/>
        <v/>
      </c>
      <c r="AX1630" s="142" t="str">
        <f t="shared" si="55"/>
        <v/>
      </c>
    </row>
    <row r="1631" spans="3:50">
      <c r="C1631" s="1" t="s">
        <v>1334</v>
      </c>
      <c r="D1631" s="1" t="s">
        <v>1337</v>
      </c>
      <c r="AW1631" s="142" t="str">
        <f t="shared" si="54"/>
        <v/>
      </c>
      <c r="AX1631" s="142" t="str">
        <f t="shared" si="55"/>
        <v/>
      </c>
    </row>
    <row r="1632" spans="3:50">
      <c r="C1632" s="1" t="s">
        <v>1334</v>
      </c>
      <c r="D1632" s="1" t="s">
        <v>1325</v>
      </c>
      <c r="AW1632" s="142" t="str">
        <f t="shared" si="54"/>
        <v/>
      </c>
      <c r="AX1632" s="142" t="str">
        <f t="shared" si="55"/>
        <v/>
      </c>
    </row>
    <row r="1633" spans="3:50">
      <c r="C1633" s="1" t="s">
        <v>1334</v>
      </c>
      <c r="D1633" s="1" t="s">
        <v>1338</v>
      </c>
      <c r="E1633" s="1">
        <v>8</v>
      </c>
      <c r="F1633" s="1">
        <v>41.44</v>
      </c>
      <c r="G1633" s="1">
        <v>41.44</v>
      </c>
      <c r="H1633" s="1">
        <v>1145</v>
      </c>
      <c r="I1633" s="53">
        <v>47</v>
      </c>
      <c r="AW1633" s="142" t="str">
        <f t="shared" si="54"/>
        <v/>
      </c>
      <c r="AX1633" s="142" t="str">
        <f t="shared" si="55"/>
        <v/>
      </c>
    </row>
    <row r="1634" spans="3:50">
      <c r="C1634" s="1" t="s">
        <v>1334</v>
      </c>
      <c r="D1634" s="1" t="s">
        <v>1339</v>
      </c>
      <c r="E1634" s="1">
        <v>6</v>
      </c>
      <c r="F1634" s="1">
        <v>38.31</v>
      </c>
      <c r="G1634" s="1">
        <v>38.31</v>
      </c>
      <c r="H1634" s="1">
        <v>1145</v>
      </c>
      <c r="I1634" s="53">
        <v>44</v>
      </c>
      <c r="AW1634" s="142" t="str">
        <f t="shared" si="54"/>
        <v/>
      </c>
      <c r="AX1634" s="142" t="str">
        <f t="shared" si="55"/>
        <v/>
      </c>
    </row>
    <row r="1635" spans="3:50">
      <c r="C1635" s="1" t="s">
        <v>1334</v>
      </c>
      <c r="D1635" s="1" t="s">
        <v>1340</v>
      </c>
      <c r="E1635" s="1">
        <v>1</v>
      </c>
      <c r="F1635" s="1">
        <v>10</v>
      </c>
      <c r="G1635" s="1">
        <v>10</v>
      </c>
      <c r="H1635" s="1">
        <v>1145</v>
      </c>
      <c r="I1635" s="53">
        <v>11</v>
      </c>
      <c r="AW1635" s="142" t="str">
        <f t="shared" si="54"/>
        <v/>
      </c>
      <c r="AX1635" s="142" t="str">
        <f t="shared" si="55"/>
        <v/>
      </c>
    </row>
    <row r="1636" spans="3:50">
      <c r="C1636" s="1" t="s">
        <v>1334</v>
      </c>
      <c r="D1636" s="1" t="s">
        <v>1341</v>
      </c>
      <c r="E1636" s="1">
        <v>2</v>
      </c>
      <c r="F1636" s="1">
        <v>32</v>
      </c>
      <c r="G1636" s="1">
        <v>32</v>
      </c>
      <c r="H1636" s="1">
        <v>1145</v>
      </c>
      <c r="I1636" s="53">
        <v>37</v>
      </c>
      <c r="AW1636" s="142" t="str">
        <f t="shared" si="54"/>
        <v/>
      </c>
      <c r="AX1636" s="142" t="str">
        <f t="shared" si="55"/>
        <v/>
      </c>
    </row>
    <row r="1637" spans="3:50">
      <c r="C1637" s="1" t="s">
        <v>1220</v>
      </c>
      <c r="E1637" s="1">
        <v>45</v>
      </c>
      <c r="F1637" s="1">
        <v>849</v>
      </c>
      <c r="G1637" s="1">
        <v>428</v>
      </c>
      <c r="H1637" s="1">
        <v>303</v>
      </c>
      <c r="I1637" s="53">
        <v>257</v>
      </c>
      <c r="J1637" s="1">
        <v>78.571428571428569</v>
      </c>
      <c r="K1637" s="1">
        <v>21.428571428571431</v>
      </c>
      <c r="L1637" s="53">
        <v>4</v>
      </c>
      <c r="M1637" s="53" t="s">
        <v>1032</v>
      </c>
      <c r="N1637" s="53" t="s">
        <v>1032</v>
      </c>
      <c r="O1637" s="53" t="s">
        <v>1032</v>
      </c>
      <c r="P1637" s="53" t="s">
        <v>1032</v>
      </c>
      <c r="Q1637" s="53" t="s">
        <v>1032</v>
      </c>
      <c r="R1637" s="53">
        <v>0</v>
      </c>
      <c r="S1637" s="53">
        <v>5</v>
      </c>
      <c r="T1637" s="53">
        <v>50</v>
      </c>
      <c r="U1637" s="53">
        <v>40</v>
      </c>
      <c r="V1637" s="53">
        <v>5</v>
      </c>
      <c r="W1637" s="53" t="s">
        <v>1032</v>
      </c>
      <c r="X1637" s="53" t="s">
        <v>1032</v>
      </c>
      <c r="Y1637" s="53" t="s">
        <v>1032</v>
      </c>
      <c r="Z1637" s="53" t="s">
        <v>1032</v>
      </c>
      <c r="AA1637" s="53" t="s">
        <v>1032</v>
      </c>
      <c r="AB1637" s="53" t="s">
        <v>1032</v>
      </c>
      <c r="AC1637" s="54" t="s">
        <v>1032</v>
      </c>
      <c r="AD1637" s="54">
        <v>0</v>
      </c>
      <c r="AE1637" s="54">
        <v>0</v>
      </c>
      <c r="AF1637" s="54">
        <v>0</v>
      </c>
      <c r="AG1637" s="54" t="s">
        <v>1032</v>
      </c>
      <c r="AH1637" s="54" t="s">
        <v>1032</v>
      </c>
      <c r="AI1637" s="54" t="s">
        <v>1032</v>
      </c>
      <c r="AJ1637" s="54" t="s">
        <v>1032</v>
      </c>
      <c r="AK1637" s="1" t="s">
        <v>1032</v>
      </c>
      <c r="AL1637" s="1" t="s">
        <v>1032</v>
      </c>
      <c r="AM1637" s="1" t="s">
        <v>1032</v>
      </c>
      <c r="AN1637" s="1" t="s">
        <v>1032</v>
      </c>
      <c r="AO1637" s="1" t="s">
        <v>1032</v>
      </c>
      <c r="AP1637" s="1" t="s">
        <v>1032</v>
      </c>
      <c r="AQ1637" s="1" t="s">
        <v>1032</v>
      </c>
      <c r="AR1637" s="1" t="s">
        <v>1032</v>
      </c>
      <c r="AS1637" s="1" t="s">
        <v>1032</v>
      </c>
      <c r="AT1637" s="1" t="s">
        <v>1032</v>
      </c>
      <c r="AU1637" s="1" t="s">
        <v>1032</v>
      </c>
      <c r="AV1637" s="1" t="s">
        <v>1032</v>
      </c>
      <c r="AW1637" s="142" t="str">
        <f t="shared" si="54"/>
        <v/>
      </c>
      <c r="AX1637" s="142" t="str">
        <f t="shared" si="55"/>
        <v/>
      </c>
    </row>
    <row r="1638" spans="3:50">
      <c r="C1638" s="1" t="s">
        <v>1221</v>
      </c>
      <c r="D1638" s="1" t="s">
        <v>1222</v>
      </c>
      <c r="E1638" s="1">
        <v>2</v>
      </c>
      <c r="F1638" s="1">
        <v>10</v>
      </c>
      <c r="G1638" s="1">
        <v>5</v>
      </c>
      <c r="H1638" s="1">
        <v>600</v>
      </c>
      <c r="I1638" s="53">
        <v>3</v>
      </c>
      <c r="J1638" s="1">
        <v>100</v>
      </c>
      <c r="K1638" s="1">
        <v>0</v>
      </c>
      <c r="L1638" s="53">
        <v>0</v>
      </c>
      <c r="R1638" s="53">
        <v>0</v>
      </c>
      <c r="S1638" s="53">
        <v>5</v>
      </c>
      <c r="T1638" s="53">
        <v>50</v>
      </c>
      <c r="U1638" s="53">
        <v>40</v>
      </c>
      <c r="V1638" s="53">
        <v>5</v>
      </c>
      <c r="AD1638" s="54">
        <v>0</v>
      </c>
      <c r="AE1638" s="54">
        <v>0</v>
      </c>
      <c r="AF1638" s="54">
        <v>0</v>
      </c>
      <c r="AW1638" s="142" t="str">
        <f t="shared" si="54"/>
        <v/>
      </c>
      <c r="AX1638" s="142" t="str">
        <f t="shared" si="55"/>
        <v/>
      </c>
    </row>
    <row r="1639" spans="3:50">
      <c r="C1639" s="1" t="s">
        <v>1221</v>
      </c>
      <c r="D1639" s="1" t="s">
        <v>1223</v>
      </c>
      <c r="R1639" s="53">
        <v>0</v>
      </c>
      <c r="AD1639" s="54">
        <v>0</v>
      </c>
      <c r="AE1639" s="54">
        <v>0</v>
      </c>
      <c r="AF1639" s="54">
        <v>0</v>
      </c>
      <c r="AW1639" s="142" t="str">
        <f t="shared" si="54"/>
        <v/>
      </c>
      <c r="AX1639" s="142" t="str">
        <f t="shared" si="55"/>
        <v/>
      </c>
    </row>
    <row r="1640" spans="3:50">
      <c r="C1640" s="1" t="s">
        <v>1221</v>
      </c>
      <c r="D1640" s="1" t="s">
        <v>1224</v>
      </c>
      <c r="E1640" s="1">
        <v>20</v>
      </c>
      <c r="F1640" s="1">
        <v>300</v>
      </c>
      <c r="G1640" s="1">
        <v>60</v>
      </c>
      <c r="H1640" s="1">
        <v>600</v>
      </c>
      <c r="I1640" s="53">
        <v>36</v>
      </c>
      <c r="J1640" s="1">
        <v>100</v>
      </c>
      <c r="K1640" s="1">
        <v>0</v>
      </c>
      <c r="L1640" s="53">
        <v>0</v>
      </c>
      <c r="R1640" s="53">
        <v>0</v>
      </c>
      <c r="S1640" s="53">
        <v>5</v>
      </c>
      <c r="T1640" s="53">
        <v>50</v>
      </c>
      <c r="U1640" s="53">
        <v>40</v>
      </c>
      <c r="V1640" s="53">
        <v>5</v>
      </c>
      <c r="AD1640" s="54">
        <v>0</v>
      </c>
      <c r="AE1640" s="54">
        <v>0</v>
      </c>
      <c r="AF1640" s="54">
        <v>0</v>
      </c>
      <c r="AW1640" s="142" t="str">
        <f t="shared" si="54"/>
        <v/>
      </c>
      <c r="AX1640" s="142" t="str">
        <f t="shared" si="55"/>
        <v/>
      </c>
    </row>
    <row r="1641" spans="3:50">
      <c r="C1641" s="1" t="s">
        <v>1221</v>
      </c>
      <c r="D1641" s="1" t="s">
        <v>1225</v>
      </c>
      <c r="E1641" s="1">
        <v>2</v>
      </c>
      <c r="F1641" s="1">
        <v>14</v>
      </c>
      <c r="G1641" s="1">
        <v>8</v>
      </c>
      <c r="H1641" s="1">
        <v>600</v>
      </c>
      <c r="I1641" s="53">
        <v>5</v>
      </c>
      <c r="J1641" s="1">
        <v>70</v>
      </c>
      <c r="K1641" s="1">
        <v>30</v>
      </c>
      <c r="L1641" s="53">
        <v>2</v>
      </c>
      <c r="R1641" s="53">
        <v>0</v>
      </c>
      <c r="S1641" s="53">
        <v>5</v>
      </c>
      <c r="T1641" s="53">
        <v>50</v>
      </c>
      <c r="U1641" s="53">
        <v>40</v>
      </c>
      <c r="V1641" s="53">
        <v>5</v>
      </c>
      <c r="AD1641" s="54">
        <v>0</v>
      </c>
      <c r="AE1641" s="54">
        <v>0</v>
      </c>
      <c r="AF1641" s="54">
        <v>0</v>
      </c>
      <c r="AW1641" s="142" t="str">
        <f t="shared" si="54"/>
        <v/>
      </c>
      <c r="AX1641" s="142" t="str">
        <f t="shared" si="55"/>
        <v/>
      </c>
    </row>
    <row r="1642" spans="3:50">
      <c r="C1642" s="1" t="s">
        <v>1221</v>
      </c>
      <c r="D1642" s="1" t="s">
        <v>1221</v>
      </c>
      <c r="E1642" s="1">
        <v>12</v>
      </c>
      <c r="F1642" s="1">
        <v>300</v>
      </c>
      <c r="G1642" s="1">
        <v>200</v>
      </c>
      <c r="H1642" s="1">
        <v>600</v>
      </c>
      <c r="I1642" s="53">
        <v>120</v>
      </c>
      <c r="J1642" s="1">
        <v>90</v>
      </c>
      <c r="K1642" s="1">
        <v>10</v>
      </c>
      <c r="L1642" s="53">
        <v>1</v>
      </c>
      <c r="R1642" s="53">
        <v>0</v>
      </c>
      <c r="S1642" s="53">
        <v>5</v>
      </c>
      <c r="T1642" s="53">
        <v>50</v>
      </c>
      <c r="U1642" s="53">
        <v>40</v>
      </c>
      <c r="V1642" s="53">
        <v>5</v>
      </c>
      <c r="AD1642" s="54">
        <v>0</v>
      </c>
      <c r="AE1642" s="54">
        <v>0</v>
      </c>
      <c r="AF1642" s="54">
        <v>0</v>
      </c>
      <c r="AW1642" s="142" t="str">
        <f t="shared" si="54"/>
        <v/>
      </c>
      <c r="AX1642" s="142" t="str">
        <f t="shared" si="55"/>
        <v/>
      </c>
    </row>
    <row r="1643" spans="3:50">
      <c r="C1643" s="1" t="s">
        <v>1221</v>
      </c>
      <c r="D1643" s="1" t="s">
        <v>1226</v>
      </c>
      <c r="R1643" s="53">
        <v>0</v>
      </c>
      <c r="AD1643" s="54">
        <v>0</v>
      </c>
      <c r="AE1643" s="54">
        <v>0</v>
      </c>
      <c r="AF1643" s="54">
        <v>0</v>
      </c>
      <c r="AW1643" s="142" t="str">
        <f t="shared" si="54"/>
        <v/>
      </c>
      <c r="AX1643" s="142" t="str">
        <f t="shared" si="55"/>
        <v/>
      </c>
    </row>
    <row r="1644" spans="3:50">
      <c r="C1644" s="1" t="s">
        <v>1221</v>
      </c>
      <c r="D1644" s="1" t="s">
        <v>1227</v>
      </c>
      <c r="R1644" s="53">
        <v>0</v>
      </c>
      <c r="AD1644" s="54">
        <v>0</v>
      </c>
      <c r="AE1644" s="54">
        <v>0</v>
      </c>
      <c r="AF1644" s="54">
        <v>0</v>
      </c>
      <c r="AW1644" s="142" t="str">
        <f t="shared" si="54"/>
        <v/>
      </c>
      <c r="AX1644" s="142" t="str">
        <f t="shared" si="55"/>
        <v/>
      </c>
    </row>
    <row r="1645" spans="3:50">
      <c r="C1645" s="1" t="s">
        <v>1221</v>
      </c>
      <c r="D1645" s="1" t="s">
        <v>1228</v>
      </c>
      <c r="R1645" s="53">
        <v>0</v>
      </c>
      <c r="AD1645" s="54">
        <v>0</v>
      </c>
      <c r="AE1645" s="54">
        <v>0</v>
      </c>
      <c r="AF1645" s="54">
        <v>0</v>
      </c>
      <c r="AW1645" s="142" t="str">
        <f t="shared" si="54"/>
        <v/>
      </c>
      <c r="AX1645" s="142" t="str">
        <f t="shared" si="55"/>
        <v/>
      </c>
    </row>
    <row r="1646" spans="3:50">
      <c r="C1646" s="1" t="s">
        <v>1221</v>
      </c>
      <c r="D1646" s="1" t="s">
        <v>1229</v>
      </c>
      <c r="R1646" s="53">
        <v>0</v>
      </c>
      <c r="AD1646" s="54">
        <v>0</v>
      </c>
      <c r="AE1646" s="54">
        <v>0</v>
      </c>
      <c r="AF1646" s="54">
        <v>0</v>
      </c>
      <c r="AW1646" s="142" t="str">
        <f t="shared" si="54"/>
        <v/>
      </c>
      <c r="AX1646" s="142" t="str">
        <f t="shared" si="55"/>
        <v/>
      </c>
    </row>
    <row r="1647" spans="3:50">
      <c r="C1647" s="1" t="s">
        <v>1221</v>
      </c>
      <c r="D1647" s="1" t="s">
        <v>1230</v>
      </c>
      <c r="E1647" s="1">
        <v>7</v>
      </c>
      <c r="F1647" s="1">
        <v>220</v>
      </c>
      <c r="G1647" s="1">
        <v>150</v>
      </c>
      <c r="H1647" s="1">
        <v>600</v>
      </c>
      <c r="I1647" s="53">
        <v>90</v>
      </c>
      <c r="J1647" s="1">
        <v>90</v>
      </c>
      <c r="K1647" s="1">
        <v>10</v>
      </c>
      <c r="L1647" s="53">
        <v>1</v>
      </c>
      <c r="R1647" s="53">
        <v>0</v>
      </c>
      <c r="S1647" s="53">
        <v>5</v>
      </c>
      <c r="T1647" s="53">
        <v>50</v>
      </c>
      <c r="U1647" s="53">
        <v>40</v>
      </c>
      <c r="V1647" s="53">
        <v>5</v>
      </c>
      <c r="AD1647" s="54">
        <v>0</v>
      </c>
      <c r="AE1647" s="54">
        <v>0</v>
      </c>
      <c r="AF1647" s="54">
        <v>0</v>
      </c>
      <c r="AW1647" s="142" t="str">
        <f t="shared" si="54"/>
        <v/>
      </c>
      <c r="AX1647" s="142" t="str">
        <f t="shared" si="55"/>
        <v/>
      </c>
    </row>
    <row r="1648" spans="3:50">
      <c r="C1648" s="1" t="s">
        <v>1221</v>
      </c>
      <c r="D1648" s="1" t="s">
        <v>1231</v>
      </c>
      <c r="E1648" s="1">
        <v>0</v>
      </c>
      <c r="F1648" s="1">
        <v>0</v>
      </c>
      <c r="G1648" s="1">
        <v>0</v>
      </c>
      <c r="H1648" s="1">
        <v>0</v>
      </c>
      <c r="I1648" s="53">
        <v>0</v>
      </c>
      <c r="J1648" s="1">
        <v>0</v>
      </c>
      <c r="K1648" s="1">
        <v>0</v>
      </c>
      <c r="L1648" s="53">
        <v>0</v>
      </c>
      <c r="R1648" s="53">
        <v>0</v>
      </c>
      <c r="S1648" s="53">
        <v>5</v>
      </c>
      <c r="T1648" s="53">
        <v>50</v>
      </c>
      <c r="U1648" s="53">
        <v>40</v>
      </c>
      <c r="V1648" s="53">
        <v>5</v>
      </c>
      <c r="AD1648" s="54">
        <v>0</v>
      </c>
      <c r="AE1648" s="54">
        <v>0</v>
      </c>
      <c r="AF1648" s="54">
        <v>0</v>
      </c>
      <c r="AW1648" s="142" t="str">
        <f t="shared" si="54"/>
        <v/>
      </c>
      <c r="AX1648" s="142" t="str">
        <f t="shared" si="55"/>
        <v/>
      </c>
    </row>
    <row r="1649" spans="1:50">
      <c r="C1649" s="1" t="s">
        <v>1221</v>
      </c>
      <c r="D1649" s="1" t="s">
        <v>1232</v>
      </c>
      <c r="E1649" s="1">
        <v>2</v>
      </c>
      <c r="F1649" s="1">
        <v>5</v>
      </c>
      <c r="G1649" s="1">
        <v>5</v>
      </c>
      <c r="H1649" s="1">
        <v>600</v>
      </c>
      <c r="I1649" s="53">
        <v>3</v>
      </c>
      <c r="J1649" s="1">
        <v>100</v>
      </c>
      <c r="K1649" s="1">
        <v>0</v>
      </c>
      <c r="L1649" s="53">
        <v>0</v>
      </c>
      <c r="R1649" s="53">
        <v>0</v>
      </c>
      <c r="S1649" s="53">
        <v>5</v>
      </c>
      <c r="T1649" s="53">
        <v>50</v>
      </c>
      <c r="U1649" s="53">
        <v>40</v>
      </c>
      <c r="V1649" s="53">
        <v>5</v>
      </c>
      <c r="AD1649" s="54">
        <v>0</v>
      </c>
      <c r="AE1649" s="54">
        <v>0</v>
      </c>
      <c r="AF1649" s="54">
        <v>0</v>
      </c>
      <c r="AW1649" s="142" t="str">
        <f t="shared" si="54"/>
        <v/>
      </c>
      <c r="AX1649" s="142" t="str">
        <f t="shared" si="55"/>
        <v/>
      </c>
    </row>
    <row r="1650" spans="1:50">
      <c r="C1650" s="1" t="s">
        <v>1295</v>
      </c>
      <c r="E1650" s="1">
        <v>11</v>
      </c>
      <c r="F1650" s="1">
        <v>28</v>
      </c>
      <c r="G1650" s="1">
        <v>2</v>
      </c>
      <c r="H1650" s="1">
        <v>93</v>
      </c>
      <c r="I1650" s="53">
        <v>2.6</v>
      </c>
      <c r="J1650" s="1">
        <v>100</v>
      </c>
      <c r="K1650" s="1">
        <v>0</v>
      </c>
      <c r="L1650" s="53">
        <v>2.6</v>
      </c>
      <c r="M1650" s="53" t="s">
        <v>1032</v>
      </c>
      <c r="N1650" s="53" t="s">
        <v>1032</v>
      </c>
      <c r="O1650" s="53" t="s">
        <v>1032</v>
      </c>
      <c r="P1650" s="53" t="s">
        <v>1032</v>
      </c>
      <c r="Q1650" s="53" t="s">
        <v>1032</v>
      </c>
      <c r="R1650" s="53">
        <v>70</v>
      </c>
      <c r="S1650" s="53">
        <v>30</v>
      </c>
      <c r="T1650" s="53">
        <v>0</v>
      </c>
      <c r="U1650" s="53">
        <v>0</v>
      </c>
      <c r="V1650" s="53">
        <v>0</v>
      </c>
      <c r="W1650" s="53" t="s">
        <v>1032</v>
      </c>
      <c r="X1650" s="53" t="s">
        <v>1032</v>
      </c>
      <c r="Y1650" s="53" t="s">
        <v>1032</v>
      </c>
      <c r="Z1650" s="53" t="s">
        <v>1032</v>
      </c>
      <c r="AA1650" s="53" t="s">
        <v>1032</v>
      </c>
      <c r="AB1650" s="53" t="s">
        <v>1032</v>
      </c>
      <c r="AC1650" s="54" t="s">
        <v>1032</v>
      </c>
      <c r="AD1650" s="54">
        <v>70</v>
      </c>
      <c r="AE1650" s="54">
        <v>30</v>
      </c>
      <c r="AF1650" s="54">
        <v>0</v>
      </c>
      <c r="AG1650" s="54" t="s">
        <v>1032</v>
      </c>
      <c r="AH1650" s="54" t="s">
        <v>1032</v>
      </c>
      <c r="AI1650" s="54" t="s">
        <v>1032</v>
      </c>
      <c r="AJ1650" s="54" t="s">
        <v>1032</v>
      </c>
      <c r="AK1650" s="1" t="s">
        <v>1032</v>
      </c>
      <c r="AL1650" s="1" t="s">
        <v>1032</v>
      </c>
      <c r="AM1650" s="1" t="s">
        <v>1032</v>
      </c>
      <c r="AN1650" s="1" t="s">
        <v>1032</v>
      </c>
      <c r="AO1650" s="1" t="s">
        <v>1032</v>
      </c>
      <c r="AP1650" s="1" t="s">
        <v>1032</v>
      </c>
      <c r="AQ1650" s="1" t="s">
        <v>1032</v>
      </c>
      <c r="AR1650" s="1" t="s">
        <v>1032</v>
      </c>
      <c r="AS1650" s="1" t="s">
        <v>1032</v>
      </c>
      <c r="AT1650" s="1" t="s">
        <v>1032</v>
      </c>
      <c r="AU1650" s="1" t="s">
        <v>1032</v>
      </c>
      <c r="AV1650" s="1" t="s">
        <v>1032</v>
      </c>
      <c r="AW1650" s="142" t="str">
        <f t="shared" si="54"/>
        <v/>
      </c>
      <c r="AX1650" s="142" t="str">
        <f t="shared" si="55"/>
        <v/>
      </c>
    </row>
    <row r="1651" spans="1:50">
      <c r="C1651" s="1" t="s">
        <v>1296</v>
      </c>
      <c r="D1651" s="1" t="s">
        <v>1299</v>
      </c>
      <c r="E1651" s="1">
        <v>2</v>
      </c>
      <c r="F1651" s="1">
        <v>20</v>
      </c>
      <c r="G1651" s="1">
        <v>0</v>
      </c>
      <c r="H1651" s="1">
        <v>0</v>
      </c>
      <c r="I1651" s="53">
        <v>0</v>
      </c>
      <c r="L1651" s="53">
        <v>0</v>
      </c>
      <c r="T1651" s="53">
        <v>0</v>
      </c>
      <c r="U1651" s="53">
        <v>0</v>
      </c>
      <c r="V1651" s="53">
        <v>0</v>
      </c>
      <c r="AF1651" s="54">
        <v>0</v>
      </c>
      <c r="AW1651" s="142" t="str">
        <f t="shared" si="54"/>
        <v/>
      </c>
      <c r="AX1651" s="142" t="str">
        <f t="shared" si="55"/>
        <v/>
      </c>
    </row>
    <row r="1652" spans="1:50">
      <c r="C1652" s="1" t="s">
        <v>1296</v>
      </c>
      <c r="D1652" s="1" t="s">
        <v>1303</v>
      </c>
      <c r="E1652" s="1">
        <v>9</v>
      </c>
      <c r="F1652" s="1">
        <v>8</v>
      </c>
      <c r="G1652" s="1">
        <v>2</v>
      </c>
      <c r="H1652" s="1">
        <v>1300</v>
      </c>
      <c r="I1652" s="53">
        <v>2.6</v>
      </c>
      <c r="J1652" s="1">
        <v>100</v>
      </c>
      <c r="L1652" s="53">
        <v>2.6</v>
      </c>
      <c r="R1652" s="53">
        <v>70</v>
      </c>
      <c r="S1652" s="53">
        <v>30</v>
      </c>
      <c r="T1652" s="53">
        <v>0</v>
      </c>
      <c r="U1652" s="53">
        <v>0</v>
      </c>
      <c r="V1652" s="53">
        <v>0</v>
      </c>
      <c r="AD1652" s="54">
        <v>70</v>
      </c>
      <c r="AE1652" s="54">
        <v>30</v>
      </c>
      <c r="AF1652" s="54">
        <v>0</v>
      </c>
      <c r="AW1652" s="142" t="str">
        <f t="shared" si="54"/>
        <v/>
      </c>
      <c r="AX1652" s="142" t="str">
        <f t="shared" si="55"/>
        <v/>
      </c>
    </row>
    <row r="1653" spans="1:50">
      <c r="A1653" s="20">
        <v>11411</v>
      </c>
      <c r="B1653" s="1" t="s">
        <v>67</v>
      </c>
      <c r="E1653" s="1">
        <v>30</v>
      </c>
      <c r="F1653" s="1">
        <v>121</v>
      </c>
      <c r="G1653" s="1">
        <v>121</v>
      </c>
      <c r="H1653" s="1">
        <v>992</v>
      </c>
      <c r="I1653" s="53">
        <v>120</v>
      </c>
      <c r="J1653" s="1">
        <v>100</v>
      </c>
      <c r="K1653" s="1">
        <v>0</v>
      </c>
      <c r="L1653" s="53">
        <v>114</v>
      </c>
      <c r="M1653" s="53" t="s">
        <v>1032</v>
      </c>
      <c r="N1653" s="53" t="s">
        <v>1032</v>
      </c>
      <c r="O1653" s="53" t="s">
        <v>1032</v>
      </c>
      <c r="P1653" s="53" t="s">
        <v>1032</v>
      </c>
      <c r="Q1653" s="53" t="s">
        <v>1032</v>
      </c>
      <c r="R1653" s="53" t="s">
        <v>1032</v>
      </c>
      <c r="S1653" s="53" t="s">
        <v>1032</v>
      </c>
      <c r="T1653" s="53">
        <v>100</v>
      </c>
      <c r="U1653" s="53" t="s">
        <v>1032</v>
      </c>
      <c r="V1653" s="53" t="s">
        <v>1032</v>
      </c>
      <c r="W1653" s="53" t="s">
        <v>1032</v>
      </c>
      <c r="X1653" s="53" t="s">
        <v>1032</v>
      </c>
      <c r="Y1653" s="53" t="s">
        <v>1032</v>
      </c>
      <c r="Z1653" s="53" t="s">
        <v>1032</v>
      </c>
      <c r="AA1653" s="53" t="s">
        <v>1032</v>
      </c>
      <c r="AB1653" s="53" t="s">
        <v>1032</v>
      </c>
      <c r="AC1653" s="54" t="s">
        <v>1032</v>
      </c>
      <c r="AD1653" s="54" t="s">
        <v>1032</v>
      </c>
      <c r="AE1653" s="54" t="s">
        <v>1032</v>
      </c>
      <c r="AF1653" s="54" t="s">
        <v>1032</v>
      </c>
      <c r="AG1653" s="54" t="s">
        <v>1032</v>
      </c>
      <c r="AH1653" s="54" t="s">
        <v>1032</v>
      </c>
      <c r="AI1653" s="54" t="s">
        <v>1032</v>
      </c>
      <c r="AJ1653" s="54" t="s">
        <v>1032</v>
      </c>
      <c r="AK1653" s="1" t="s">
        <v>1032</v>
      </c>
      <c r="AL1653" s="1" t="s">
        <v>1032</v>
      </c>
      <c r="AM1653" s="1" t="s">
        <v>1032</v>
      </c>
      <c r="AN1653" s="1" t="s">
        <v>1032</v>
      </c>
      <c r="AO1653" s="1" t="s">
        <v>1032</v>
      </c>
      <c r="AP1653" s="1" t="s">
        <v>1032</v>
      </c>
      <c r="AQ1653" s="1" t="s">
        <v>1032</v>
      </c>
      <c r="AR1653" s="1" t="s">
        <v>1032</v>
      </c>
      <c r="AS1653" s="1" t="s">
        <v>1032</v>
      </c>
      <c r="AT1653" s="1" t="s">
        <v>1032</v>
      </c>
      <c r="AU1653" s="1" t="s">
        <v>1032</v>
      </c>
      <c r="AV1653" s="1" t="s">
        <v>1032</v>
      </c>
      <c r="AW1653" s="142">
        <f t="shared" si="54"/>
        <v>141203</v>
      </c>
      <c r="AX1653" s="142" t="str">
        <f t="shared" si="55"/>
        <v>141203-000</v>
      </c>
    </row>
    <row r="1654" spans="1:50">
      <c r="C1654" s="1" t="s">
        <v>1289</v>
      </c>
      <c r="E1654" s="1">
        <v>28</v>
      </c>
      <c r="F1654" s="1">
        <v>114</v>
      </c>
      <c r="G1654" s="1">
        <v>114</v>
      </c>
      <c r="H1654" s="1">
        <v>1000</v>
      </c>
      <c r="I1654" s="53">
        <v>114</v>
      </c>
      <c r="J1654" s="1">
        <v>100</v>
      </c>
      <c r="K1654" s="1">
        <v>0</v>
      </c>
      <c r="L1654" s="53">
        <v>114</v>
      </c>
      <c r="M1654" s="53" t="s">
        <v>1032</v>
      </c>
      <c r="N1654" s="53" t="s">
        <v>1032</v>
      </c>
      <c r="O1654" s="53" t="s">
        <v>1032</v>
      </c>
      <c r="P1654" s="53" t="s">
        <v>1032</v>
      </c>
      <c r="Q1654" s="53" t="s">
        <v>1032</v>
      </c>
      <c r="R1654" s="53" t="s">
        <v>1032</v>
      </c>
      <c r="S1654" s="53" t="s">
        <v>1032</v>
      </c>
      <c r="T1654" s="53">
        <v>100</v>
      </c>
      <c r="U1654" s="53" t="s">
        <v>1032</v>
      </c>
      <c r="V1654" s="53" t="s">
        <v>1032</v>
      </c>
      <c r="W1654" s="53" t="s">
        <v>1032</v>
      </c>
      <c r="X1654" s="53" t="s">
        <v>1032</v>
      </c>
      <c r="Y1654" s="53" t="s">
        <v>1032</v>
      </c>
      <c r="Z1654" s="53" t="s">
        <v>1032</v>
      </c>
      <c r="AA1654" s="53" t="s">
        <v>1032</v>
      </c>
      <c r="AB1654" s="53" t="s">
        <v>1032</v>
      </c>
      <c r="AC1654" s="54" t="s">
        <v>1032</v>
      </c>
      <c r="AD1654" s="54" t="s">
        <v>1032</v>
      </c>
      <c r="AE1654" s="54" t="s">
        <v>1032</v>
      </c>
      <c r="AF1654" s="54" t="s">
        <v>1032</v>
      </c>
      <c r="AG1654" s="54" t="s">
        <v>1032</v>
      </c>
      <c r="AH1654" s="54" t="s">
        <v>1032</v>
      </c>
      <c r="AI1654" s="54" t="s">
        <v>1032</v>
      </c>
      <c r="AJ1654" s="54" t="s">
        <v>1032</v>
      </c>
      <c r="AK1654" s="1" t="s">
        <v>1032</v>
      </c>
      <c r="AL1654" s="1" t="s">
        <v>1032</v>
      </c>
      <c r="AM1654" s="1" t="s">
        <v>1032</v>
      </c>
      <c r="AN1654" s="1" t="s">
        <v>1032</v>
      </c>
      <c r="AO1654" s="1" t="s">
        <v>1032</v>
      </c>
      <c r="AP1654" s="1" t="s">
        <v>1032</v>
      </c>
      <c r="AQ1654" s="1" t="s">
        <v>1032</v>
      </c>
      <c r="AR1654" s="1" t="s">
        <v>1032</v>
      </c>
      <c r="AS1654" s="1" t="s">
        <v>1032</v>
      </c>
      <c r="AT1654" s="1" t="s">
        <v>1032</v>
      </c>
      <c r="AU1654" s="1" t="s">
        <v>1032</v>
      </c>
      <c r="AV1654" s="1" t="s">
        <v>1032</v>
      </c>
      <c r="AW1654" s="142" t="str">
        <f t="shared" si="54"/>
        <v/>
      </c>
      <c r="AX1654" s="142" t="str">
        <f t="shared" si="55"/>
        <v/>
      </c>
    </row>
    <row r="1655" spans="1:50">
      <c r="C1655" s="1" t="s">
        <v>1290</v>
      </c>
      <c r="D1655" s="1" t="s">
        <v>1291</v>
      </c>
      <c r="E1655" s="1">
        <v>7</v>
      </c>
      <c r="F1655" s="1">
        <v>26</v>
      </c>
      <c r="G1655" s="1">
        <v>26</v>
      </c>
      <c r="H1655" s="1">
        <v>1000</v>
      </c>
      <c r="I1655" s="53">
        <v>26</v>
      </c>
      <c r="J1655" s="1">
        <v>100</v>
      </c>
      <c r="L1655" s="53">
        <v>26</v>
      </c>
      <c r="T1655" s="53">
        <v>100</v>
      </c>
      <c r="AW1655" s="142" t="str">
        <f t="shared" si="54"/>
        <v/>
      </c>
      <c r="AX1655" s="142" t="str">
        <f t="shared" si="55"/>
        <v/>
      </c>
    </row>
    <row r="1656" spans="1:50">
      <c r="C1656" s="1" t="s">
        <v>1290</v>
      </c>
      <c r="D1656" s="1" t="s">
        <v>1292</v>
      </c>
      <c r="E1656" s="1">
        <v>2</v>
      </c>
      <c r="F1656" s="1">
        <v>9</v>
      </c>
      <c r="G1656" s="1">
        <v>9</v>
      </c>
      <c r="H1656" s="1">
        <v>1000</v>
      </c>
      <c r="I1656" s="53">
        <v>9</v>
      </c>
      <c r="J1656" s="1">
        <v>100</v>
      </c>
      <c r="L1656" s="53">
        <v>9</v>
      </c>
      <c r="T1656" s="53">
        <v>100</v>
      </c>
      <c r="AW1656" s="142" t="str">
        <f t="shared" si="54"/>
        <v/>
      </c>
      <c r="AX1656" s="142" t="str">
        <f t="shared" si="55"/>
        <v/>
      </c>
    </row>
    <row r="1657" spans="1:50">
      <c r="C1657" s="1" t="s">
        <v>1290</v>
      </c>
      <c r="D1657" s="1" t="s">
        <v>1290</v>
      </c>
      <c r="E1657" s="1">
        <v>16</v>
      </c>
      <c r="F1657" s="1">
        <v>68</v>
      </c>
      <c r="G1657" s="1">
        <v>68</v>
      </c>
      <c r="H1657" s="1">
        <v>1000</v>
      </c>
      <c r="I1657" s="53">
        <v>68</v>
      </c>
      <c r="J1657" s="1">
        <v>100</v>
      </c>
      <c r="L1657" s="53">
        <v>68</v>
      </c>
      <c r="T1657" s="53">
        <v>100</v>
      </c>
      <c r="AW1657" s="142" t="str">
        <f t="shared" si="54"/>
        <v/>
      </c>
      <c r="AX1657" s="142" t="str">
        <f t="shared" si="55"/>
        <v/>
      </c>
    </row>
    <row r="1658" spans="1:50">
      <c r="C1658" s="1" t="s">
        <v>1290</v>
      </c>
      <c r="D1658" s="1" t="s">
        <v>1293</v>
      </c>
      <c r="E1658" s="1">
        <v>2</v>
      </c>
      <c r="F1658" s="1">
        <v>9</v>
      </c>
      <c r="G1658" s="1">
        <v>9</v>
      </c>
      <c r="H1658" s="1">
        <v>1000</v>
      </c>
      <c r="I1658" s="53">
        <v>9</v>
      </c>
      <c r="J1658" s="1">
        <v>100</v>
      </c>
      <c r="L1658" s="53">
        <v>9</v>
      </c>
      <c r="T1658" s="53">
        <v>100</v>
      </c>
      <c r="AW1658" s="142" t="str">
        <f t="shared" ref="AW1658:AW1721" si="56">IF(SUM($E1658:$AV1658)&lt;&gt;0,IFERROR(IFERROR(INDEX(pname,MATCH($B1658,pid_fao,0),1),INDEX(pname,MATCH($B1658,pid_th,0),1)),""),"")</f>
        <v/>
      </c>
      <c r="AX1658" s="142" t="str">
        <f t="shared" ref="AX1658:AX1721" si="57">IF(SUM($E1658:$AV1658)&lt;&gt;0,IFERROR(IFERROR(INDEX(pname,MATCH($B1658,pid_fao,0),5),INDEX(pname,MATCH($B1658,pid_th,0),5)),""),"")</f>
        <v/>
      </c>
    </row>
    <row r="1659" spans="1:50">
      <c r="C1659" s="1" t="s">
        <v>1290</v>
      </c>
      <c r="D1659" s="1" t="s">
        <v>1294</v>
      </c>
      <c r="E1659" s="1">
        <v>1</v>
      </c>
      <c r="F1659" s="1">
        <v>2</v>
      </c>
      <c r="G1659" s="1">
        <v>2</v>
      </c>
      <c r="H1659" s="1">
        <v>1000</v>
      </c>
      <c r="I1659" s="53">
        <v>2</v>
      </c>
      <c r="J1659" s="1">
        <v>100</v>
      </c>
      <c r="L1659" s="53">
        <v>2</v>
      </c>
      <c r="T1659" s="53">
        <v>100</v>
      </c>
      <c r="AW1659" s="142" t="str">
        <f t="shared" si="56"/>
        <v/>
      </c>
      <c r="AX1659" s="142" t="str">
        <f t="shared" si="57"/>
        <v/>
      </c>
    </row>
    <row r="1660" spans="1:50">
      <c r="C1660" s="1" t="s">
        <v>1333</v>
      </c>
      <c r="E1660" s="1">
        <v>2</v>
      </c>
      <c r="F1660" s="1">
        <v>7</v>
      </c>
      <c r="G1660" s="1">
        <v>7</v>
      </c>
      <c r="H1660" s="1">
        <v>857</v>
      </c>
      <c r="I1660" s="53">
        <v>6</v>
      </c>
      <c r="L1660" s="53">
        <v>0</v>
      </c>
      <c r="M1660" s="53" t="s">
        <v>1032</v>
      </c>
      <c r="N1660" s="53" t="s">
        <v>1032</v>
      </c>
      <c r="O1660" s="53" t="s">
        <v>1032</v>
      </c>
      <c r="P1660" s="53" t="s">
        <v>1032</v>
      </c>
      <c r="Q1660" s="53" t="s">
        <v>1032</v>
      </c>
      <c r="R1660" s="53" t="s">
        <v>1032</v>
      </c>
      <c r="S1660" s="53" t="s">
        <v>1032</v>
      </c>
      <c r="T1660" s="53" t="s">
        <v>1032</v>
      </c>
      <c r="U1660" s="53" t="s">
        <v>1032</v>
      </c>
      <c r="V1660" s="53" t="s">
        <v>1032</v>
      </c>
      <c r="W1660" s="53" t="s">
        <v>1032</v>
      </c>
      <c r="X1660" s="53" t="s">
        <v>1032</v>
      </c>
      <c r="Y1660" s="53" t="s">
        <v>1032</v>
      </c>
      <c r="Z1660" s="53" t="s">
        <v>1032</v>
      </c>
      <c r="AA1660" s="53" t="s">
        <v>1032</v>
      </c>
      <c r="AB1660" s="53" t="s">
        <v>1032</v>
      </c>
      <c r="AC1660" s="54" t="s">
        <v>1032</v>
      </c>
      <c r="AD1660" s="54" t="s">
        <v>1032</v>
      </c>
      <c r="AE1660" s="54" t="s">
        <v>1032</v>
      </c>
      <c r="AF1660" s="54" t="s">
        <v>1032</v>
      </c>
      <c r="AG1660" s="54" t="s">
        <v>1032</v>
      </c>
      <c r="AH1660" s="54" t="s">
        <v>1032</v>
      </c>
      <c r="AI1660" s="54" t="s">
        <v>1032</v>
      </c>
      <c r="AJ1660" s="54" t="s">
        <v>1032</v>
      </c>
      <c r="AK1660" s="1" t="s">
        <v>1032</v>
      </c>
      <c r="AL1660" s="1" t="s">
        <v>1032</v>
      </c>
      <c r="AM1660" s="1" t="s">
        <v>1032</v>
      </c>
      <c r="AN1660" s="1" t="s">
        <v>1032</v>
      </c>
      <c r="AO1660" s="1" t="s">
        <v>1032</v>
      </c>
      <c r="AP1660" s="1" t="s">
        <v>1032</v>
      </c>
      <c r="AQ1660" s="1" t="s">
        <v>1032</v>
      </c>
      <c r="AR1660" s="1" t="s">
        <v>1032</v>
      </c>
      <c r="AS1660" s="1" t="s">
        <v>1032</v>
      </c>
      <c r="AT1660" s="1" t="s">
        <v>1032</v>
      </c>
      <c r="AU1660" s="1" t="s">
        <v>1032</v>
      </c>
      <c r="AV1660" s="1" t="s">
        <v>1032</v>
      </c>
      <c r="AW1660" s="142" t="str">
        <f t="shared" si="56"/>
        <v/>
      </c>
      <c r="AX1660" s="142" t="str">
        <f t="shared" si="57"/>
        <v/>
      </c>
    </row>
    <row r="1661" spans="1:50">
      <c r="C1661" s="1" t="s">
        <v>1334</v>
      </c>
      <c r="D1661" s="1" t="s">
        <v>1335</v>
      </c>
      <c r="AW1661" s="142" t="str">
        <f t="shared" si="56"/>
        <v/>
      </c>
      <c r="AX1661" s="142" t="str">
        <f t="shared" si="57"/>
        <v/>
      </c>
    </row>
    <row r="1662" spans="1:50">
      <c r="C1662" s="1" t="s">
        <v>1334</v>
      </c>
      <c r="D1662" s="1" t="s">
        <v>1073</v>
      </c>
      <c r="AW1662" s="142" t="str">
        <f t="shared" si="56"/>
        <v/>
      </c>
      <c r="AX1662" s="142" t="str">
        <f t="shared" si="57"/>
        <v/>
      </c>
    </row>
    <row r="1663" spans="1:50">
      <c r="C1663" s="1" t="s">
        <v>1334</v>
      </c>
      <c r="D1663" s="1" t="s">
        <v>1336</v>
      </c>
      <c r="AW1663" s="142" t="str">
        <f t="shared" si="56"/>
        <v/>
      </c>
      <c r="AX1663" s="142" t="str">
        <f t="shared" si="57"/>
        <v/>
      </c>
    </row>
    <row r="1664" spans="1:50">
      <c r="C1664" s="1" t="s">
        <v>1334</v>
      </c>
      <c r="D1664" s="1" t="s">
        <v>1337</v>
      </c>
      <c r="AW1664" s="142" t="str">
        <f t="shared" si="56"/>
        <v/>
      </c>
      <c r="AX1664" s="142" t="str">
        <f t="shared" si="57"/>
        <v/>
      </c>
    </row>
    <row r="1665" spans="1:50">
      <c r="C1665" s="1" t="s">
        <v>1334</v>
      </c>
      <c r="D1665" s="1" t="s">
        <v>1325</v>
      </c>
      <c r="AW1665" s="142" t="str">
        <f t="shared" si="56"/>
        <v/>
      </c>
      <c r="AX1665" s="142" t="str">
        <f t="shared" si="57"/>
        <v/>
      </c>
    </row>
    <row r="1666" spans="1:50">
      <c r="C1666" s="1" t="s">
        <v>1334</v>
      </c>
      <c r="D1666" s="1" t="s">
        <v>1338</v>
      </c>
      <c r="E1666" s="1">
        <v>1</v>
      </c>
      <c r="F1666" s="1">
        <v>2</v>
      </c>
      <c r="G1666" s="1">
        <v>2</v>
      </c>
      <c r="H1666" s="1">
        <v>800</v>
      </c>
      <c r="I1666" s="53">
        <v>2</v>
      </c>
      <c r="AW1666" s="142" t="str">
        <f t="shared" si="56"/>
        <v/>
      </c>
      <c r="AX1666" s="142" t="str">
        <f t="shared" si="57"/>
        <v/>
      </c>
    </row>
    <row r="1667" spans="1:50">
      <c r="C1667" s="1" t="s">
        <v>1334</v>
      </c>
      <c r="D1667" s="1" t="s">
        <v>1339</v>
      </c>
      <c r="E1667" s="1">
        <v>1</v>
      </c>
      <c r="F1667" s="1">
        <v>5</v>
      </c>
      <c r="G1667" s="1">
        <v>5</v>
      </c>
      <c r="H1667" s="1">
        <v>800</v>
      </c>
      <c r="I1667" s="53">
        <v>4</v>
      </c>
      <c r="AW1667" s="142" t="str">
        <f t="shared" si="56"/>
        <v/>
      </c>
      <c r="AX1667" s="142" t="str">
        <f t="shared" si="57"/>
        <v/>
      </c>
    </row>
    <row r="1668" spans="1:50">
      <c r="C1668" s="1" t="s">
        <v>1334</v>
      </c>
      <c r="D1668" s="1" t="s">
        <v>1340</v>
      </c>
      <c r="AW1668" s="142" t="str">
        <f t="shared" si="56"/>
        <v/>
      </c>
      <c r="AX1668" s="142" t="str">
        <f t="shared" si="57"/>
        <v/>
      </c>
    </row>
    <row r="1669" spans="1:50">
      <c r="C1669" s="1" t="s">
        <v>1334</v>
      </c>
      <c r="D1669" s="1" t="s">
        <v>1341</v>
      </c>
      <c r="AW1669" s="142" t="str">
        <f t="shared" si="56"/>
        <v/>
      </c>
      <c r="AX1669" s="142" t="str">
        <f t="shared" si="57"/>
        <v/>
      </c>
    </row>
    <row r="1670" spans="1:50">
      <c r="A1670" s="20">
        <v>11412</v>
      </c>
      <c r="B1670" s="1" t="s">
        <v>68</v>
      </c>
      <c r="E1670" s="1">
        <v>2</v>
      </c>
      <c r="F1670" s="1">
        <v>3</v>
      </c>
      <c r="G1670" s="1">
        <v>3</v>
      </c>
      <c r="H1670" s="1">
        <v>1000</v>
      </c>
      <c r="I1670" s="53">
        <v>3</v>
      </c>
      <c r="L1670" s="53">
        <v>0</v>
      </c>
      <c r="M1670" s="53" t="s">
        <v>1032</v>
      </c>
      <c r="N1670" s="53" t="s">
        <v>1032</v>
      </c>
      <c r="O1670" s="53" t="s">
        <v>1032</v>
      </c>
      <c r="P1670" s="53" t="s">
        <v>1032</v>
      </c>
      <c r="Q1670" s="53" t="s">
        <v>1032</v>
      </c>
      <c r="R1670" s="53" t="s">
        <v>1032</v>
      </c>
      <c r="S1670" s="53" t="s">
        <v>1032</v>
      </c>
      <c r="T1670" s="53" t="s">
        <v>1032</v>
      </c>
      <c r="U1670" s="53" t="s">
        <v>1032</v>
      </c>
      <c r="V1670" s="53" t="s">
        <v>1032</v>
      </c>
      <c r="W1670" s="53" t="s">
        <v>1032</v>
      </c>
      <c r="X1670" s="53" t="s">
        <v>1032</v>
      </c>
      <c r="Y1670" s="53" t="s">
        <v>1032</v>
      </c>
      <c r="Z1670" s="53" t="s">
        <v>1032</v>
      </c>
      <c r="AA1670" s="53" t="s">
        <v>1032</v>
      </c>
      <c r="AB1670" s="53" t="s">
        <v>1032</v>
      </c>
      <c r="AC1670" s="54" t="s">
        <v>1032</v>
      </c>
      <c r="AD1670" s="54" t="s">
        <v>1032</v>
      </c>
      <c r="AE1670" s="54" t="s">
        <v>1032</v>
      </c>
      <c r="AF1670" s="54" t="s">
        <v>1032</v>
      </c>
      <c r="AG1670" s="54" t="s">
        <v>1032</v>
      </c>
      <c r="AH1670" s="54" t="s">
        <v>1032</v>
      </c>
      <c r="AI1670" s="54" t="s">
        <v>1032</v>
      </c>
      <c r="AJ1670" s="54" t="s">
        <v>1032</v>
      </c>
      <c r="AK1670" s="1" t="s">
        <v>1032</v>
      </c>
      <c r="AL1670" s="1" t="s">
        <v>1032</v>
      </c>
      <c r="AM1670" s="1" t="s">
        <v>1032</v>
      </c>
      <c r="AN1670" s="1" t="s">
        <v>1032</v>
      </c>
      <c r="AO1670" s="1" t="s">
        <v>1032</v>
      </c>
      <c r="AP1670" s="1" t="s">
        <v>1032</v>
      </c>
      <c r="AQ1670" s="1" t="s">
        <v>1032</v>
      </c>
      <c r="AR1670" s="1" t="s">
        <v>1032</v>
      </c>
      <c r="AS1670" s="1" t="s">
        <v>1032</v>
      </c>
      <c r="AT1670" s="1" t="s">
        <v>1032</v>
      </c>
      <c r="AU1670" s="1" t="s">
        <v>1032</v>
      </c>
      <c r="AV1670" s="1" t="s">
        <v>1032</v>
      </c>
      <c r="AW1670" s="142">
        <f t="shared" si="56"/>
        <v>141204</v>
      </c>
      <c r="AX1670" s="142" t="str">
        <f t="shared" si="57"/>
        <v>141204-000</v>
      </c>
    </row>
    <row r="1671" spans="1:50">
      <c r="C1671" s="1" t="s">
        <v>1333</v>
      </c>
      <c r="E1671" s="1">
        <v>2</v>
      </c>
      <c r="F1671" s="1">
        <v>3</v>
      </c>
      <c r="G1671" s="1">
        <v>3</v>
      </c>
      <c r="H1671" s="1">
        <v>1000</v>
      </c>
      <c r="I1671" s="53">
        <v>3</v>
      </c>
      <c r="L1671" s="53">
        <v>0</v>
      </c>
      <c r="M1671" s="53" t="s">
        <v>1032</v>
      </c>
      <c r="N1671" s="53" t="s">
        <v>1032</v>
      </c>
      <c r="O1671" s="53" t="s">
        <v>1032</v>
      </c>
      <c r="P1671" s="53" t="s">
        <v>1032</v>
      </c>
      <c r="Q1671" s="53" t="s">
        <v>1032</v>
      </c>
      <c r="R1671" s="53" t="s">
        <v>1032</v>
      </c>
      <c r="S1671" s="53" t="s">
        <v>1032</v>
      </c>
      <c r="T1671" s="53" t="s">
        <v>1032</v>
      </c>
      <c r="U1671" s="53" t="s">
        <v>1032</v>
      </c>
      <c r="V1671" s="53" t="s">
        <v>1032</v>
      </c>
      <c r="W1671" s="53" t="s">
        <v>1032</v>
      </c>
      <c r="X1671" s="53" t="s">
        <v>1032</v>
      </c>
      <c r="Y1671" s="53" t="s">
        <v>1032</v>
      </c>
      <c r="Z1671" s="53" t="s">
        <v>1032</v>
      </c>
      <c r="AA1671" s="53" t="s">
        <v>1032</v>
      </c>
      <c r="AB1671" s="53" t="s">
        <v>1032</v>
      </c>
      <c r="AC1671" s="54" t="s">
        <v>1032</v>
      </c>
      <c r="AD1671" s="54" t="s">
        <v>1032</v>
      </c>
      <c r="AE1671" s="54" t="s">
        <v>1032</v>
      </c>
      <c r="AF1671" s="54" t="s">
        <v>1032</v>
      </c>
      <c r="AG1671" s="54" t="s">
        <v>1032</v>
      </c>
      <c r="AH1671" s="54" t="s">
        <v>1032</v>
      </c>
      <c r="AI1671" s="54" t="s">
        <v>1032</v>
      </c>
      <c r="AJ1671" s="54" t="s">
        <v>1032</v>
      </c>
      <c r="AK1671" s="1" t="s">
        <v>1032</v>
      </c>
      <c r="AL1671" s="1" t="s">
        <v>1032</v>
      </c>
      <c r="AM1671" s="1" t="s">
        <v>1032</v>
      </c>
      <c r="AN1671" s="1" t="s">
        <v>1032</v>
      </c>
      <c r="AO1671" s="1" t="s">
        <v>1032</v>
      </c>
      <c r="AP1671" s="1" t="s">
        <v>1032</v>
      </c>
      <c r="AQ1671" s="1" t="s">
        <v>1032</v>
      </c>
      <c r="AR1671" s="1" t="s">
        <v>1032</v>
      </c>
      <c r="AS1671" s="1" t="s">
        <v>1032</v>
      </c>
      <c r="AT1671" s="1" t="s">
        <v>1032</v>
      </c>
      <c r="AU1671" s="1" t="s">
        <v>1032</v>
      </c>
      <c r="AV1671" s="1" t="s">
        <v>1032</v>
      </c>
      <c r="AW1671" s="142" t="str">
        <f t="shared" si="56"/>
        <v/>
      </c>
      <c r="AX1671" s="142" t="str">
        <f t="shared" si="57"/>
        <v/>
      </c>
    </row>
    <row r="1672" spans="1:50">
      <c r="C1672" s="1" t="s">
        <v>1334</v>
      </c>
      <c r="D1672" s="1" t="s">
        <v>1335</v>
      </c>
      <c r="E1672" s="1">
        <v>0</v>
      </c>
      <c r="F1672" s="1">
        <v>0</v>
      </c>
      <c r="G1672" s="1">
        <v>0</v>
      </c>
      <c r="I1672" s="53">
        <v>0</v>
      </c>
      <c r="AW1672" s="142" t="str">
        <f t="shared" si="56"/>
        <v/>
      </c>
      <c r="AX1672" s="142" t="str">
        <f t="shared" si="57"/>
        <v/>
      </c>
    </row>
    <row r="1673" spans="1:50">
      <c r="C1673" s="1" t="s">
        <v>1334</v>
      </c>
      <c r="D1673" s="1" t="s">
        <v>1073</v>
      </c>
      <c r="E1673" s="1">
        <v>0</v>
      </c>
      <c r="F1673" s="1">
        <v>0</v>
      </c>
      <c r="G1673" s="1">
        <v>0</v>
      </c>
      <c r="I1673" s="53">
        <v>0</v>
      </c>
      <c r="AW1673" s="142" t="str">
        <f t="shared" si="56"/>
        <v/>
      </c>
      <c r="AX1673" s="142" t="str">
        <f t="shared" si="57"/>
        <v/>
      </c>
    </row>
    <row r="1674" spans="1:50">
      <c r="C1674" s="1" t="s">
        <v>1334</v>
      </c>
      <c r="D1674" s="1" t="s">
        <v>1336</v>
      </c>
      <c r="E1674" s="1">
        <v>0</v>
      </c>
      <c r="F1674" s="1">
        <v>0</v>
      </c>
      <c r="G1674" s="1">
        <v>0</v>
      </c>
      <c r="I1674" s="53">
        <v>0</v>
      </c>
      <c r="AW1674" s="142" t="str">
        <f t="shared" si="56"/>
        <v/>
      </c>
      <c r="AX1674" s="142" t="str">
        <f t="shared" si="57"/>
        <v/>
      </c>
    </row>
    <row r="1675" spans="1:50">
      <c r="C1675" s="1" t="s">
        <v>1334</v>
      </c>
      <c r="D1675" s="1" t="s">
        <v>1337</v>
      </c>
      <c r="E1675" s="1">
        <v>0</v>
      </c>
      <c r="F1675" s="1">
        <v>0</v>
      </c>
      <c r="G1675" s="1">
        <v>0</v>
      </c>
      <c r="I1675" s="53">
        <v>0</v>
      </c>
      <c r="AW1675" s="142" t="str">
        <f t="shared" si="56"/>
        <v/>
      </c>
      <c r="AX1675" s="142" t="str">
        <f t="shared" si="57"/>
        <v/>
      </c>
    </row>
    <row r="1676" spans="1:50">
      <c r="C1676" s="1" t="s">
        <v>1334</v>
      </c>
      <c r="D1676" s="1" t="s">
        <v>1325</v>
      </c>
      <c r="E1676" s="1">
        <v>0</v>
      </c>
      <c r="F1676" s="1">
        <v>0</v>
      </c>
      <c r="G1676" s="1">
        <v>0</v>
      </c>
      <c r="I1676" s="53">
        <v>0</v>
      </c>
      <c r="AW1676" s="142" t="str">
        <f t="shared" si="56"/>
        <v/>
      </c>
      <c r="AX1676" s="142" t="str">
        <f t="shared" si="57"/>
        <v/>
      </c>
    </row>
    <row r="1677" spans="1:50">
      <c r="C1677" s="1" t="s">
        <v>1334</v>
      </c>
      <c r="D1677" s="1" t="s">
        <v>1338</v>
      </c>
      <c r="E1677" s="1">
        <v>1</v>
      </c>
      <c r="F1677" s="1">
        <v>2</v>
      </c>
      <c r="G1677" s="1">
        <v>2</v>
      </c>
      <c r="H1677" s="1">
        <v>990</v>
      </c>
      <c r="I1677" s="53">
        <v>2</v>
      </c>
      <c r="AW1677" s="142" t="str">
        <f t="shared" si="56"/>
        <v/>
      </c>
      <c r="AX1677" s="142" t="str">
        <f t="shared" si="57"/>
        <v/>
      </c>
    </row>
    <row r="1678" spans="1:50">
      <c r="C1678" s="1" t="s">
        <v>1334</v>
      </c>
      <c r="D1678" s="1" t="s">
        <v>1339</v>
      </c>
      <c r="E1678" s="1">
        <v>1</v>
      </c>
      <c r="F1678" s="1">
        <v>1</v>
      </c>
      <c r="G1678" s="1">
        <v>1</v>
      </c>
      <c r="H1678" s="1">
        <v>990</v>
      </c>
      <c r="I1678" s="53">
        <v>1</v>
      </c>
      <c r="AW1678" s="142" t="str">
        <f t="shared" si="56"/>
        <v/>
      </c>
      <c r="AX1678" s="142" t="str">
        <f t="shared" si="57"/>
        <v/>
      </c>
    </row>
    <row r="1679" spans="1:50">
      <c r="C1679" s="1" t="s">
        <v>1334</v>
      </c>
      <c r="D1679" s="1" t="s">
        <v>1340</v>
      </c>
      <c r="E1679" s="1">
        <v>0</v>
      </c>
      <c r="F1679" s="1">
        <v>0</v>
      </c>
      <c r="G1679" s="1">
        <v>0</v>
      </c>
      <c r="I1679" s="53">
        <v>0</v>
      </c>
      <c r="AW1679" s="142" t="str">
        <f t="shared" si="56"/>
        <v/>
      </c>
      <c r="AX1679" s="142" t="str">
        <f t="shared" si="57"/>
        <v/>
      </c>
    </row>
    <row r="1680" spans="1:50">
      <c r="C1680" s="1" t="s">
        <v>1334</v>
      </c>
      <c r="D1680" s="1" t="s">
        <v>1341</v>
      </c>
      <c r="E1680" s="1">
        <v>0</v>
      </c>
      <c r="F1680" s="1">
        <v>0</v>
      </c>
      <c r="G1680" s="1">
        <v>0</v>
      </c>
      <c r="I1680" s="53">
        <v>0</v>
      </c>
      <c r="AW1680" s="142" t="str">
        <f t="shared" si="56"/>
        <v/>
      </c>
      <c r="AX1680" s="142" t="str">
        <f t="shared" si="57"/>
        <v/>
      </c>
    </row>
    <row r="1681" spans="1:50">
      <c r="A1681" s="20">
        <v>11413</v>
      </c>
      <c r="B1681" s="1" t="s">
        <v>69</v>
      </c>
      <c r="E1681" s="1">
        <v>6</v>
      </c>
      <c r="F1681" s="1">
        <v>120</v>
      </c>
      <c r="G1681" s="1">
        <v>90</v>
      </c>
      <c r="H1681" s="1">
        <v>450</v>
      </c>
      <c r="I1681" s="53">
        <v>54</v>
      </c>
      <c r="J1681" s="1">
        <v>65</v>
      </c>
      <c r="K1681" s="1">
        <v>35</v>
      </c>
      <c r="L1681" s="53">
        <v>0</v>
      </c>
      <c r="M1681" s="53" t="s">
        <v>1032</v>
      </c>
      <c r="N1681" s="53" t="s">
        <v>1032</v>
      </c>
      <c r="O1681" s="53" t="s">
        <v>1032</v>
      </c>
      <c r="P1681" s="53" t="s">
        <v>1032</v>
      </c>
      <c r="Q1681" s="53" t="s">
        <v>1032</v>
      </c>
      <c r="R1681" s="53">
        <v>20</v>
      </c>
      <c r="S1681" s="53">
        <v>50</v>
      </c>
      <c r="T1681" s="53">
        <v>30</v>
      </c>
      <c r="U1681" s="53" t="s">
        <v>1032</v>
      </c>
      <c r="V1681" s="53" t="s">
        <v>1032</v>
      </c>
      <c r="W1681" s="53" t="s">
        <v>1032</v>
      </c>
      <c r="X1681" s="53" t="s">
        <v>1032</v>
      </c>
      <c r="Y1681" s="53" t="s">
        <v>1032</v>
      </c>
      <c r="Z1681" s="53" t="s">
        <v>1032</v>
      </c>
      <c r="AA1681" s="53" t="s">
        <v>1032</v>
      </c>
      <c r="AB1681" s="53" t="s">
        <v>1032</v>
      </c>
      <c r="AC1681" s="54" t="s">
        <v>1032</v>
      </c>
      <c r="AD1681" s="54" t="s">
        <v>1032</v>
      </c>
      <c r="AE1681" s="54" t="s">
        <v>1032</v>
      </c>
      <c r="AF1681" s="54" t="s">
        <v>1032</v>
      </c>
      <c r="AG1681" s="54" t="s">
        <v>1032</v>
      </c>
      <c r="AH1681" s="54" t="s">
        <v>1032</v>
      </c>
      <c r="AI1681" s="54" t="s">
        <v>1032</v>
      </c>
      <c r="AJ1681" s="54" t="s">
        <v>1032</v>
      </c>
      <c r="AK1681" s="1" t="s">
        <v>1032</v>
      </c>
      <c r="AL1681" s="1" t="s">
        <v>1032</v>
      </c>
      <c r="AM1681" s="1" t="s">
        <v>1032</v>
      </c>
      <c r="AN1681" s="1" t="s">
        <v>1032</v>
      </c>
      <c r="AO1681" s="1" t="s">
        <v>1032</v>
      </c>
      <c r="AP1681" s="1" t="s">
        <v>1032</v>
      </c>
      <c r="AQ1681" s="1" t="s">
        <v>1032</v>
      </c>
      <c r="AR1681" s="1" t="s">
        <v>1032</v>
      </c>
      <c r="AS1681" s="1" t="s">
        <v>1032</v>
      </c>
      <c r="AT1681" s="1" t="s">
        <v>1032</v>
      </c>
      <c r="AU1681" s="1" t="s">
        <v>1032</v>
      </c>
      <c r="AV1681" s="1" t="s">
        <v>1032</v>
      </c>
      <c r="AW1681" s="142">
        <f t="shared" si="56"/>
        <v>141205</v>
      </c>
      <c r="AX1681" s="142" t="str">
        <f t="shared" si="57"/>
        <v>141205-000</v>
      </c>
    </row>
    <row r="1682" spans="1:50">
      <c r="C1682" s="1" t="s">
        <v>1220</v>
      </c>
      <c r="E1682" s="1">
        <v>6</v>
      </c>
      <c r="F1682" s="1">
        <v>120</v>
      </c>
      <c r="G1682" s="1">
        <v>90</v>
      </c>
      <c r="H1682" s="1">
        <v>450</v>
      </c>
      <c r="I1682" s="53">
        <v>54</v>
      </c>
      <c r="J1682" s="1">
        <v>65</v>
      </c>
      <c r="K1682" s="1">
        <v>35</v>
      </c>
      <c r="L1682" s="53">
        <v>0</v>
      </c>
      <c r="M1682" s="53" t="s">
        <v>1032</v>
      </c>
      <c r="N1682" s="53" t="s">
        <v>1032</v>
      </c>
      <c r="O1682" s="53" t="s">
        <v>1032</v>
      </c>
      <c r="P1682" s="53" t="s">
        <v>1032</v>
      </c>
      <c r="Q1682" s="53" t="s">
        <v>1032</v>
      </c>
      <c r="R1682" s="53">
        <v>20</v>
      </c>
      <c r="S1682" s="53">
        <v>50</v>
      </c>
      <c r="T1682" s="53">
        <v>30</v>
      </c>
      <c r="U1682" s="53" t="s">
        <v>1032</v>
      </c>
      <c r="V1682" s="53" t="s">
        <v>1032</v>
      </c>
      <c r="W1682" s="53" t="s">
        <v>1032</v>
      </c>
      <c r="X1682" s="53" t="s">
        <v>1032</v>
      </c>
      <c r="Y1682" s="53" t="s">
        <v>1032</v>
      </c>
      <c r="Z1682" s="53" t="s">
        <v>1032</v>
      </c>
      <c r="AA1682" s="53" t="s">
        <v>1032</v>
      </c>
      <c r="AB1682" s="53" t="s">
        <v>1032</v>
      </c>
      <c r="AC1682" s="54" t="s">
        <v>1032</v>
      </c>
      <c r="AD1682" s="54" t="s">
        <v>1032</v>
      </c>
      <c r="AE1682" s="54" t="s">
        <v>1032</v>
      </c>
      <c r="AF1682" s="54" t="s">
        <v>1032</v>
      </c>
      <c r="AG1682" s="54" t="s">
        <v>1032</v>
      </c>
      <c r="AH1682" s="54" t="s">
        <v>1032</v>
      </c>
      <c r="AI1682" s="54" t="s">
        <v>1032</v>
      </c>
      <c r="AJ1682" s="54" t="s">
        <v>1032</v>
      </c>
      <c r="AK1682" s="1" t="s">
        <v>1032</v>
      </c>
      <c r="AL1682" s="1" t="s">
        <v>1032</v>
      </c>
      <c r="AM1682" s="1" t="s">
        <v>1032</v>
      </c>
      <c r="AN1682" s="1" t="s">
        <v>1032</v>
      </c>
      <c r="AO1682" s="1" t="s">
        <v>1032</v>
      </c>
      <c r="AP1682" s="1" t="s">
        <v>1032</v>
      </c>
      <c r="AQ1682" s="1" t="s">
        <v>1032</v>
      </c>
      <c r="AR1682" s="1" t="s">
        <v>1032</v>
      </c>
      <c r="AS1682" s="1" t="s">
        <v>1032</v>
      </c>
      <c r="AT1682" s="1" t="s">
        <v>1032</v>
      </c>
      <c r="AU1682" s="1" t="s">
        <v>1032</v>
      </c>
      <c r="AV1682" s="1" t="s">
        <v>1032</v>
      </c>
      <c r="AW1682" s="142" t="str">
        <f t="shared" si="56"/>
        <v/>
      </c>
      <c r="AX1682" s="142" t="str">
        <f t="shared" si="57"/>
        <v/>
      </c>
    </row>
    <row r="1683" spans="1:50">
      <c r="C1683" s="1" t="s">
        <v>1221</v>
      </c>
      <c r="D1683" s="1" t="s">
        <v>1222</v>
      </c>
      <c r="AW1683" s="142" t="str">
        <f t="shared" si="56"/>
        <v/>
      </c>
      <c r="AX1683" s="142" t="str">
        <f t="shared" si="57"/>
        <v/>
      </c>
    </row>
    <row r="1684" spans="1:50">
      <c r="C1684" s="1" t="s">
        <v>1221</v>
      </c>
      <c r="D1684" s="1" t="s">
        <v>1223</v>
      </c>
      <c r="AW1684" s="142" t="str">
        <f t="shared" si="56"/>
        <v/>
      </c>
      <c r="AX1684" s="142" t="str">
        <f t="shared" si="57"/>
        <v/>
      </c>
    </row>
    <row r="1685" spans="1:50">
      <c r="C1685" s="1" t="s">
        <v>1221</v>
      </c>
      <c r="D1685" s="1" t="s">
        <v>1224</v>
      </c>
      <c r="AW1685" s="142" t="str">
        <f t="shared" si="56"/>
        <v/>
      </c>
      <c r="AX1685" s="142" t="str">
        <f t="shared" si="57"/>
        <v/>
      </c>
    </row>
    <row r="1686" spans="1:50">
      <c r="C1686" s="1" t="s">
        <v>1221</v>
      </c>
      <c r="D1686" s="1" t="s">
        <v>1225</v>
      </c>
      <c r="AW1686" s="142" t="str">
        <f t="shared" si="56"/>
        <v/>
      </c>
      <c r="AX1686" s="142" t="str">
        <f t="shared" si="57"/>
        <v/>
      </c>
    </row>
    <row r="1687" spans="1:50">
      <c r="C1687" s="1" t="s">
        <v>1221</v>
      </c>
      <c r="D1687" s="1" t="s">
        <v>1221</v>
      </c>
      <c r="AW1687" s="142" t="str">
        <f t="shared" si="56"/>
        <v/>
      </c>
      <c r="AX1687" s="142" t="str">
        <f t="shared" si="57"/>
        <v/>
      </c>
    </row>
    <row r="1688" spans="1:50">
      <c r="C1688" s="1" t="s">
        <v>1221</v>
      </c>
      <c r="D1688" s="1" t="s">
        <v>1226</v>
      </c>
      <c r="AW1688" s="142" t="str">
        <f t="shared" si="56"/>
        <v/>
      </c>
      <c r="AX1688" s="142" t="str">
        <f t="shared" si="57"/>
        <v/>
      </c>
    </row>
    <row r="1689" spans="1:50">
      <c r="C1689" s="1" t="s">
        <v>1221</v>
      </c>
      <c r="D1689" s="1" t="s">
        <v>1227</v>
      </c>
      <c r="AW1689" s="142" t="str">
        <f t="shared" si="56"/>
        <v/>
      </c>
      <c r="AX1689" s="142" t="str">
        <f t="shared" si="57"/>
        <v/>
      </c>
    </row>
    <row r="1690" spans="1:50">
      <c r="C1690" s="1" t="s">
        <v>1221</v>
      </c>
      <c r="D1690" s="1" t="s">
        <v>1228</v>
      </c>
      <c r="E1690" s="1">
        <v>1</v>
      </c>
      <c r="F1690" s="1">
        <v>100</v>
      </c>
      <c r="G1690" s="1">
        <v>70</v>
      </c>
      <c r="H1690" s="1">
        <v>600</v>
      </c>
      <c r="I1690" s="53">
        <v>42</v>
      </c>
      <c r="J1690" s="1">
        <v>30</v>
      </c>
      <c r="K1690" s="1">
        <v>70</v>
      </c>
      <c r="R1690" s="53">
        <v>20</v>
      </c>
      <c r="S1690" s="53">
        <v>50</v>
      </c>
      <c r="T1690" s="53">
        <v>30</v>
      </c>
      <c r="AW1690" s="142" t="str">
        <f t="shared" si="56"/>
        <v/>
      </c>
      <c r="AX1690" s="142" t="str">
        <f t="shared" si="57"/>
        <v/>
      </c>
    </row>
    <row r="1691" spans="1:50">
      <c r="C1691" s="1" t="s">
        <v>1221</v>
      </c>
      <c r="D1691" s="1" t="s">
        <v>1229</v>
      </c>
      <c r="AW1691" s="142" t="str">
        <f t="shared" si="56"/>
        <v/>
      </c>
      <c r="AX1691" s="142" t="str">
        <f t="shared" si="57"/>
        <v/>
      </c>
    </row>
    <row r="1692" spans="1:50">
      <c r="C1692" s="1" t="s">
        <v>1221</v>
      </c>
      <c r="D1692" s="1" t="s">
        <v>1230</v>
      </c>
      <c r="AW1692" s="142" t="str">
        <f t="shared" si="56"/>
        <v/>
      </c>
      <c r="AX1692" s="142" t="str">
        <f t="shared" si="57"/>
        <v/>
      </c>
    </row>
    <row r="1693" spans="1:50">
      <c r="C1693" s="1" t="s">
        <v>1221</v>
      </c>
      <c r="D1693" s="1" t="s">
        <v>1231</v>
      </c>
      <c r="AW1693" s="142" t="str">
        <f t="shared" si="56"/>
        <v/>
      </c>
      <c r="AX1693" s="142" t="str">
        <f t="shared" si="57"/>
        <v/>
      </c>
    </row>
    <row r="1694" spans="1:50">
      <c r="C1694" s="1" t="s">
        <v>1221</v>
      </c>
      <c r="D1694" s="1" t="s">
        <v>1232</v>
      </c>
      <c r="E1694" s="1">
        <v>5</v>
      </c>
      <c r="F1694" s="1">
        <v>20</v>
      </c>
      <c r="G1694" s="1">
        <v>20</v>
      </c>
      <c r="H1694" s="1">
        <v>600</v>
      </c>
      <c r="I1694" s="53">
        <v>12</v>
      </c>
      <c r="J1694" s="1">
        <v>100</v>
      </c>
      <c r="R1694" s="53">
        <v>20</v>
      </c>
      <c r="S1694" s="53">
        <v>50</v>
      </c>
      <c r="T1694" s="53">
        <v>30</v>
      </c>
      <c r="AW1694" s="142" t="str">
        <f t="shared" si="56"/>
        <v/>
      </c>
      <c r="AX1694" s="142" t="str">
        <f t="shared" si="57"/>
        <v/>
      </c>
    </row>
    <row r="1695" spans="1:50">
      <c r="A1695" s="20">
        <v>11414</v>
      </c>
      <c r="B1695" s="1" t="s">
        <v>70</v>
      </c>
      <c r="E1695" s="1">
        <v>10</v>
      </c>
      <c r="F1695" s="1">
        <v>68</v>
      </c>
      <c r="G1695" s="1">
        <v>68</v>
      </c>
      <c r="H1695" s="1">
        <v>1000</v>
      </c>
      <c r="I1695" s="53">
        <v>68</v>
      </c>
      <c r="J1695" s="1">
        <v>100</v>
      </c>
      <c r="K1695" s="1">
        <v>0</v>
      </c>
      <c r="L1695" s="53">
        <v>68</v>
      </c>
      <c r="M1695" s="53" t="s">
        <v>1032</v>
      </c>
      <c r="N1695" s="53" t="s">
        <v>1032</v>
      </c>
      <c r="O1695" s="53" t="s">
        <v>1032</v>
      </c>
      <c r="P1695" s="53" t="s">
        <v>1032</v>
      </c>
      <c r="Q1695" s="53" t="s">
        <v>1032</v>
      </c>
      <c r="R1695" s="53" t="s">
        <v>1032</v>
      </c>
      <c r="S1695" s="53" t="s">
        <v>1032</v>
      </c>
      <c r="T1695" s="53" t="s">
        <v>1032</v>
      </c>
      <c r="U1695" s="53" t="s">
        <v>1032</v>
      </c>
      <c r="V1695" s="53">
        <v>100</v>
      </c>
      <c r="W1695" s="53" t="s">
        <v>1032</v>
      </c>
      <c r="X1695" s="53" t="s">
        <v>1032</v>
      </c>
      <c r="Y1695" s="53" t="s">
        <v>1032</v>
      </c>
      <c r="Z1695" s="53" t="s">
        <v>1032</v>
      </c>
      <c r="AA1695" s="53" t="s">
        <v>1032</v>
      </c>
      <c r="AB1695" s="53" t="s">
        <v>1032</v>
      </c>
      <c r="AC1695" s="54" t="s">
        <v>1032</v>
      </c>
      <c r="AD1695" s="54" t="s">
        <v>1032</v>
      </c>
      <c r="AE1695" s="54" t="s">
        <v>1032</v>
      </c>
      <c r="AF1695" s="54" t="s">
        <v>1032</v>
      </c>
      <c r="AG1695" s="54" t="s">
        <v>1032</v>
      </c>
      <c r="AH1695" s="54" t="s">
        <v>1032</v>
      </c>
      <c r="AI1695" s="54" t="s">
        <v>1032</v>
      </c>
      <c r="AJ1695" s="54" t="s">
        <v>1032</v>
      </c>
      <c r="AK1695" s="1" t="s">
        <v>1032</v>
      </c>
      <c r="AL1695" s="1" t="s">
        <v>1032</v>
      </c>
      <c r="AM1695" s="1" t="s">
        <v>1032</v>
      </c>
      <c r="AN1695" s="1" t="s">
        <v>1032</v>
      </c>
      <c r="AO1695" s="1" t="s">
        <v>1032</v>
      </c>
      <c r="AP1695" s="1" t="s">
        <v>1032</v>
      </c>
      <c r="AQ1695" s="1" t="s">
        <v>1032</v>
      </c>
      <c r="AR1695" s="1" t="s">
        <v>1032</v>
      </c>
      <c r="AS1695" s="1" t="s">
        <v>1032</v>
      </c>
      <c r="AT1695" s="1" t="s">
        <v>1032</v>
      </c>
      <c r="AU1695" s="1" t="s">
        <v>1032</v>
      </c>
      <c r="AV1695" s="1" t="s">
        <v>1032</v>
      </c>
      <c r="AW1695" s="142">
        <f t="shared" si="56"/>
        <v>141206</v>
      </c>
      <c r="AX1695" s="142" t="str">
        <f t="shared" si="57"/>
        <v>141206-000</v>
      </c>
    </row>
    <row r="1696" spans="1:50">
      <c r="C1696" s="1" t="s">
        <v>1289</v>
      </c>
      <c r="E1696" s="1">
        <v>10</v>
      </c>
      <c r="F1696" s="1">
        <v>68</v>
      </c>
      <c r="G1696" s="1">
        <v>68</v>
      </c>
      <c r="H1696" s="1">
        <v>1000</v>
      </c>
      <c r="I1696" s="53">
        <v>68</v>
      </c>
      <c r="J1696" s="1">
        <v>100</v>
      </c>
      <c r="K1696" s="1">
        <v>0</v>
      </c>
      <c r="L1696" s="53">
        <v>68</v>
      </c>
      <c r="M1696" s="53" t="s">
        <v>1032</v>
      </c>
      <c r="N1696" s="53" t="s">
        <v>1032</v>
      </c>
      <c r="O1696" s="53" t="s">
        <v>1032</v>
      </c>
      <c r="P1696" s="53" t="s">
        <v>1032</v>
      </c>
      <c r="Q1696" s="53" t="s">
        <v>1032</v>
      </c>
      <c r="R1696" s="53" t="s">
        <v>1032</v>
      </c>
      <c r="S1696" s="53" t="s">
        <v>1032</v>
      </c>
      <c r="T1696" s="53" t="s">
        <v>1032</v>
      </c>
      <c r="U1696" s="53" t="s">
        <v>1032</v>
      </c>
      <c r="V1696" s="53">
        <v>100</v>
      </c>
      <c r="W1696" s="53" t="s">
        <v>1032</v>
      </c>
      <c r="X1696" s="53" t="s">
        <v>1032</v>
      </c>
      <c r="Y1696" s="53" t="s">
        <v>1032</v>
      </c>
      <c r="Z1696" s="53" t="s">
        <v>1032</v>
      </c>
      <c r="AA1696" s="53" t="s">
        <v>1032</v>
      </c>
      <c r="AB1696" s="53" t="s">
        <v>1032</v>
      </c>
      <c r="AC1696" s="54" t="s">
        <v>1032</v>
      </c>
      <c r="AD1696" s="54" t="s">
        <v>1032</v>
      </c>
      <c r="AE1696" s="54" t="s">
        <v>1032</v>
      </c>
      <c r="AF1696" s="54" t="s">
        <v>1032</v>
      </c>
      <c r="AG1696" s="54" t="s">
        <v>1032</v>
      </c>
      <c r="AH1696" s="54" t="s">
        <v>1032</v>
      </c>
      <c r="AI1696" s="54" t="s">
        <v>1032</v>
      </c>
      <c r="AJ1696" s="54" t="s">
        <v>1032</v>
      </c>
      <c r="AK1696" s="1" t="s">
        <v>1032</v>
      </c>
      <c r="AL1696" s="1" t="s">
        <v>1032</v>
      </c>
      <c r="AM1696" s="1" t="s">
        <v>1032</v>
      </c>
      <c r="AN1696" s="1" t="s">
        <v>1032</v>
      </c>
      <c r="AO1696" s="1" t="s">
        <v>1032</v>
      </c>
      <c r="AP1696" s="1" t="s">
        <v>1032</v>
      </c>
      <c r="AQ1696" s="1" t="s">
        <v>1032</v>
      </c>
      <c r="AR1696" s="1" t="s">
        <v>1032</v>
      </c>
      <c r="AS1696" s="1" t="s">
        <v>1032</v>
      </c>
      <c r="AT1696" s="1" t="s">
        <v>1032</v>
      </c>
      <c r="AU1696" s="1" t="s">
        <v>1032</v>
      </c>
      <c r="AV1696" s="1" t="s">
        <v>1032</v>
      </c>
      <c r="AW1696" s="142" t="str">
        <f t="shared" si="56"/>
        <v/>
      </c>
      <c r="AX1696" s="142" t="str">
        <f t="shared" si="57"/>
        <v/>
      </c>
    </row>
    <row r="1697" spans="1:50">
      <c r="C1697" s="1" t="s">
        <v>1290</v>
      </c>
      <c r="D1697" s="1" t="s">
        <v>1291</v>
      </c>
      <c r="E1697" s="1">
        <v>2</v>
      </c>
      <c r="F1697" s="1">
        <v>15</v>
      </c>
      <c r="G1697" s="1">
        <v>15</v>
      </c>
      <c r="H1697" s="1">
        <v>1000</v>
      </c>
      <c r="I1697" s="53">
        <v>15</v>
      </c>
      <c r="J1697" s="1">
        <v>100</v>
      </c>
      <c r="L1697" s="53">
        <v>15</v>
      </c>
      <c r="V1697" s="53">
        <v>100</v>
      </c>
      <c r="AW1697" s="142" t="str">
        <f t="shared" si="56"/>
        <v/>
      </c>
      <c r="AX1697" s="142" t="str">
        <f t="shared" si="57"/>
        <v/>
      </c>
    </row>
    <row r="1698" spans="1:50">
      <c r="C1698" s="1" t="s">
        <v>1290</v>
      </c>
      <c r="D1698" s="1" t="s">
        <v>1292</v>
      </c>
      <c r="E1698" s="1">
        <v>2</v>
      </c>
      <c r="F1698" s="1">
        <v>10</v>
      </c>
      <c r="G1698" s="1">
        <v>10</v>
      </c>
      <c r="H1698" s="1">
        <v>1000</v>
      </c>
      <c r="I1698" s="53">
        <v>10</v>
      </c>
      <c r="J1698" s="1">
        <v>100</v>
      </c>
      <c r="L1698" s="53">
        <v>10</v>
      </c>
      <c r="V1698" s="53">
        <v>100</v>
      </c>
      <c r="AW1698" s="142" t="str">
        <f t="shared" si="56"/>
        <v/>
      </c>
      <c r="AX1698" s="142" t="str">
        <f t="shared" si="57"/>
        <v/>
      </c>
    </row>
    <row r="1699" spans="1:50">
      <c r="C1699" s="1" t="s">
        <v>1290</v>
      </c>
      <c r="D1699" s="1" t="s">
        <v>1290</v>
      </c>
      <c r="E1699" s="1">
        <v>6</v>
      </c>
      <c r="F1699" s="1">
        <v>43</v>
      </c>
      <c r="G1699" s="1">
        <v>43</v>
      </c>
      <c r="H1699" s="1">
        <v>1000</v>
      </c>
      <c r="I1699" s="53">
        <v>43</v>
      </c>
      <c r="J1699" s="1">
        <v>100</v>
      </c>
      <c r="L1699" s="53">
        <v>43</v>
      </c>
      <c r="V1699" s="53">
        <v>100</v>
      </c>
      <c r="AW1699" s="142" t="str">
        <f t="shared" si="56"/>
        <v/>
      </c>
      <c r="AX1699" s="142" t="str">
        <f t="shared" si="57"/>
        <v/>
      </c>
    </row>
    <row r="1700" spans="1:50">
      <c r="C1700" s="1" t="s">
        <v>1290</v>
      </c>
      <c r="D1700" s="1" t="s">
        <v>1293</v>
      </c>
      <c r="I1700" s="53">
        <v>0</v>
      </c>
      <c r="L1700" s="53">
        <v>0</v>
      </c>
      <c r="AW1700" s="142" t="str">
        <f t="shared" si="56"/>
        <v/>
      </c>
      <c r="AX1700" s="142" t="str">
        <f t="shared" si="57"/>
        <v/>
      </c>
    </row>
    <row r="1701" spans="1:50">
      <c r="C1701" s="1" t="s">
        <v>1290</v>
      </c>
      <c r="D1701" s="1" t="s">
        <v>1294</v>
      </c>
      <c r="I1701" s="53">
        <v>0</v>
      </c>
      <c r="L1701" s="53">
        <v>0</v>
      </c>
      <c r="AW1701" s="142" t="str">
        <f t="shared" si="56"/>
        <v/>
      </c>
      <c r="AX1701" s="142" t="str">
        <f t="shared" si="57"/>
        <v/>
      </c>
    </row>
    <row r="1702" spans="1:50">
      <c r="A1702" s="20">
        <v>11415</v>
      </c>
      <c r="B1702" s="1" t="s">
        <v>71</v>
      </c>
      <c r="AW1702" s="142" t="str">
        <f t="shared" si="56"/>
        <v/>
      </c>
      <c r="AX1702" s="142" t="str">
        <f t="shared" si="57"/>
        <v/>
      </c>
    </row>
    <row r="1703" spans="1:50">
      <c r="A1703" s="20">
        <v>11416</v>
      </c>
      <c r="B1703" s="1" t="s">
        <v>72</v>
      </c>
      <c r="E1703" s="1">
        <v>34</v>
      </c>
      <c r="F1703" s="1">
        <v>68.75</v>
      </c>
      <c r="G1703" s="1">
        <v>68.75</v>
      </c>
      <c r="H1703" s="1">
        <v>1001</v>
      </c>
      <c r="I1703" s="53">
        <v>68.8</v>
      </c>
      <c r="J1703" s="1">
        <v>100</v>
      </c>
      <c r="K1703" s="1">
        <v>0</v>
      </c>
      <c r="L1703" s="53">
        <v>56.8</v>
      </c>
      <c r="M1703" s="53" t="s">
        <v>1032</v>
      </c>
      <c r="N1703" s="53" t="s">
        <v>1032</v>
      </c>
      <c r="O1703" s="53" t="s">
        <v>1032</v>
      </c>
      <c r="P1703" s="53">
        <v>10</v>
      </c>
      <c r="Q1703" s="53">
        <v>15</v>
      </c>
      <c r="R1703" s="53">
        <v>15</v>
      </c>
      <c r="S1703" s="53">
        <v>28.75</v>
      </c>
      <c r="T1703" s="53">
        <v>31.666666666666664</v>
      </c>
      <c r="U1703" s="53">
        <v>10</v>
      </c>
      <c r="V1703" s="53">
        <v>8.3333333333333339</v>
      </c>
      <c r="W1703" s="53">
        <v>10</v>
      </c>
      <c r="X1703" s="53" t="s">
        <v>1032</v>
      </c>
      <c r="Y1703" s="53" t="s">
        <v>1032</v>
      </c>
      <c r="Z1703" s="53" t="s">
        <v>1032</v>
      </c>
      <c r="AA1703" s="53" t="s">
        <v>1032</v>
      </c>
      <c r="AB1703" s="53">
        <v>10</v>
      </c>
      <c r="AC1703" s="54">
        <v>15</v>
      </c>
      <c r="AD1703" s="54">
        <v>15</v>
      </c>
      <c r="AE1703" s="54">
        <v>30</v>
      </c>
      <c r="AF1703" s="54">
        <v>31.666666666666664</v>
      </c>
      <c r="AG1703" s="54">
        <v>10</v>
      </c>
      <c r="AH1703" s="54">
        <v>10</v>
      </c>
      <c r="AI1703" s="54">
        <v>10</v>
      </c>
      <c r="AJ1703" s="54">
        <v>5</v>
      </c>
      <c r="AK1703" s="1" t="s">
        <v>1032</v>
      </c>
      <c r="AL1703" s="1" t="s">
        <v>1032</v>
      </c>
      <c r="AM1703" s="1" t="s">
        <v>1032</v>
      </c>
      <c r="AN1703" s="1">
        <v>15</v>
      </c>
      <c r="AO1703" s="1">
        <v>13.333333333333334</v>
      </c>
      <c r="AP1703" s="1">
        <v>15</v>
      </c>
      <c r="AQ1703" s="1">
        <v>30</v>
      </c>
      <c r="AR1703" s="1">
        <v>31.666666666666664</v>
      </c>
      <c r="AS1703" s="1">
        <v>10</v>
      </c>
      <c r="AT1703" s="1">
        <v>7.5</v>
      </c>
      <c r="AU1703" s="1">
        <v>10</v>
      </c>
      <c r="AV1703" s="1" t="s">
        <v>1032</v>
      </c>
      <c r="AW1703" s="142">
        <f t="shared" si="56"/>
        <v>141213</v>
      </c>
      <c r="AX1703" s="142" t="str">
        <f t="shared" si="57"/>
        <v>141213-000</v>
      </c>
    </row>
    <row r="1704" spans="1:50">
      <c r="C1704" s="1" t="s">
        <v>1086</v>
      </c>
      <c r="E1704" s="1">
        <v>17</v>
      </c>
      <c r="F1704" s="1">
        <v>18</v>
      </c>
      <c r="G1704" s="1">
        <v>18</v>
      </c>
      <c r="H1704" s="1">
        <v>3056</v>
      </c>
      <c r="I1704" s="53">
        <v>55</v>
      </c>
      <c r="J1704" s="1">
        <v>100</v>
      </c>
      <c r="K1704" s="1">
        <v>0</v>
      </c>
      <c r="L1704" s="53">
        <v>55</v>
      </c>
      <c r="M1704" s="53" t="s">
        <v>1032</v>
      </c>
      <c r="N1704" s="53" t="s">
        <v>1032</v>
      </c>
      <c r="O1704" s="53" t="s">
        <v>1032</v>
      </c>
      <c r="P1704" s="53">
        <v>20</v>
      </c>
      <c r="Q1704" s="53">
        <v>30</v>
      </c>
      <c r="R1704" s="53">
        <v>20</v>
      </c>
      <c r="S1704" s="53">
        <v>27.5</v>
      </c>
      <c r="T1704" s="53">
        <v>23.333333333333332</v>
      </c>
      <c r="U1704" s="53">
        <v>10</v>
      </c>
      <c r="V1704" s="53">
        <v>6.666666666666667</v>
      </c>
      <c r="W1704" s="53">
        <v>10</v>
      </c>
      <c r="X1704" s="53" t="s">
        <v>1032</v>
      </c>
      <c r="Y1704" s="53" t="s">
        <v>1032</v>
      </c>
      <c r="Z1704" s="53" t="s">
        <v>1032</v>
      </c>
      <c r="AA1704" s="53" t="s">
        <v>1032</v>
      </c>
      <c r="AB1704" s="53">
        <v>20</v>
      </c>
      <c r="AC1704" s="54">
        <v>30</v>
      </c>
      <c r="AD1704" s="54">
        <v>20</v>
      </c>
      <c r="AE1704" s="54">
        <v>30</v>
      </c>
      <c r="AF1704" s="54">
        <v>23.333333333333332</v>
      </c>
      <c r="AG1704" s="54">
        <v>10</v>
      </c>
      <c r="AH1704" s="54">
        <v>10</v>
      </c>
      <c r="AI1704" s="54">
        <v>20</v>
      </c>
      <c r="AJ1704" s="54">
        <v>10</v>
      </c>
      <c r="AK1704" s="1" t="s">
        <v>1032</v>
      </c>
      <c r="AL1704" s="1" t="s">
        <v>1032</v>
      </c>
      <c r="AM1704" s="1" t="s">
        <v>1032</v>
      </c>
      <c r="AN1704" s="1">
        <v>30</v>
      </c>
      <c r="AO1704" s="1">
        <v>26.666666666666668</v>
      </c>
      <c r="AP1704" s="1">
        <v>20</v>
      </c>
      <c r="AQ1704" s="1">
        <v>30</v>
      </c>
      <c r="AR1704" s="1">
        <v>23.333333333333332</v>
      </c>
      <c r="AS1704" s="1">
        <v>10</v>
      </c>
      <c r="AT1704" s="1">
        <v>5</v>
      </c>
      <c r="AU1704" s="1">
        <v>20</v>
      </c>
      <c r="AV1704" s="1" t="s">
        <v>1032</v>
      </c>
      <c r="AW1704" s="142" t="str">
        <f t="shared" si="56"/>
        <v/>
      </c>
      <c r="AX1704" s="142" t="str">
        <f t="shared" si="57"/>
        <v/>
      </c>
    </row>
    <row r="1705" spans="1:50">
      <c r="C1705" s="1" t="s">
        <v>1087</v>
      </c>
      <c r="D1705" s="1" t="s">
        <v>1088</v>
      </c>
      <c r="AW1705" s="142" t="str">
        <f t="shared" si="56"/>
        <v/>
      </c>
      <c r="AX1705" s="142" t="str">
        <f t="shared" si="57"/>
        <v/>
      </c>
    </row>
    <row r="1706" spans="1:50">
      <c r="C1706" s="1" t="s">
        <v>1087</v>
      </c>
      <c r="D1706" s="1" t="s">
        <v>1089</v>
      </c>
      <c r="E1706" s="1">
        <v>1</v>
      </c>
      <c r="F1706" s="1">
        <v>1</v>
      </c>
      <c r="G1706" s="1">
        <v>1</v>
      </c>
      <c r="H1706" s="1">
        <v>3000</v>
      </c>
      <c r="I1706" s="53">
        <v>3</v>
      </c>
      <c r="J1706" s="1">
        <v>100</v>
      </c>
      <c r="K1706" s="1">
        <v>0</v>
      </c>
      <c r="L1706" s="53">
        <v>3</v>
      </c>
      <c r="Q1706" s="53">
        <v>30</v>
      </c>
      <c r="R1706" s="53">
        <v>20</v>
      </c>
      <c r="S1706" s="53">
        <v>20</v>
      </c>
      <c r="T1706" s="53">
        <v>10</v>
      </c>
      <c r="U1706" s="53">
        <v>10</v>
      </c>
      <c r="V1706" s="53">
        <v>10</v>
      </c>
      <c r="AC1706" s="54">
        <v>30</v>
      </c>
      <c r="AD1706" s="54">
        <v>20</v>
      </c>
      <c r="AE1706" s="54">
        <v>20</v>
      </c>
      <c r="AF1706" s="54">
        <v>10</v>
      </c>
      <c r="AG1706" s="54">
        <v>10</v>
      </c>
      <c r="AH1706" s="54">
        <v>10</v>
      </c>
      <c r="AO1706" s="1">
        <v>30</v>
      </c>
      <c r="AP1706" s="1">
        <v>20</v>
      </c>
      <c r="AQ1706" s="1">
        <v>20</v>
      </c>
      <c r="AR1706" s="1">
        <v>10</v>
      </c>
      <c r="AS1706" s="1">
        <v>10</v>
      </c>
      <c r="AT1706" s="1">
        <v>10</v>
      </c>
      <c r="AW1706" s="142" t="str">
        <f t="shared" si="56"/>
        <v/>
      </c>
      <c r="AX1706" s="142" t="str">
        <f t="shared" si="57"/>
        <v/>
      </c>
    </row>
    <row r="1707" spans="1:50">
      <c r="C1707" s="1" t="s">
        <v>1087</v>
      </c>
      <c r="D1707" s="1" t="s">
        <v>1090</v>
      </c>
      <c r="E1707" s="1">
        <v>10</v>
      </c>
      <c r="F1707" s="1">
        <v>5</v>
      </c>
      <c r="G1707" s="1">
        <v>5</v>
      </c>
      <c r="H1707" s="1">
        <v>3200</v>
      </c>
      <c r="I1707" s="53">
        <v>16</v>
      </c>
      <c r="J1707" s="1">
        <v>100</v>
      </c>
      <c r="K1707" s="1">
        <v>0</v>
      </c>
      <c r="L1707" s="53">
        <v>16</v>
      </c>
      <c r="P1707" s="53">
        <v>20</v>
      </c>
      <c r="Q1707" s="53">
        <v>30</v>
      </c>
      <c r="R1707" s="53">
        <v>20</v>
      </c>
      <c r="S1707" s="53">
        <v>20</v>
      </c>
      <c r="W1707" s="53">
        <v>10</v>
      </c>
      <c r="AB1707" s="53">
        <v>20</v>
      </c>
      <c r="AC1707" s="54">
        <v>30</v>
      </c>
      <c r="AD1707" s="54">
        <v>20</v>
      </c>
      <c r="AI1707" s="54">
        <v>20</v>
      </c>
      <c r="AJ1707" s="54">
        <v>10</v>
      </c>
      <c r="AN1707" s="1">
        <v>30</v>
      </c>
      <c r="AO1707" s="1">
        <v>20</v>
      </c>
      <c r="AP1707" s="1">
        <v>20</v>
      </c>
      <c r="AT1707" s="1">
        <v>0</v>
      </c>
      <c r="AU1707" s="1">
        <v>20</v>
      </c>
      <c r="AW1707" s="142" t="str">
        <f t="shared" si="56"/>
        <v/>
      </c>
      <c r="AX1707" s="142" t="str">
        <f t="shared" si="57"/>
        <v/>
      </c>
    </row>
    <row r="1708" spans="1:50">
      <c r="C1708" s="1" t="s">
        <v>1087</v>
      </c>
      <c r="D1708" s="1" t="s">
        <v>1091</v>
      </c>
      <c r="E1708" s="1">
        <v>1</v>
      </c>
      <c r="F1708" s="1">
        <v>2</v>
      </c>
      <c r="G1708" s="1">
        <v>2</v>
      </c>
      <c r="H1708" s="1">
        <v>3000</v>
      </c>
      <c r="I1708" s="53">
        <v>6</v>
      </c>
      <c r="J1708" s="1">
        <v>100</v>
      </c>
      <c r="K1708" s="1">
        <v>0</v>
      </c>
      <c r="L1708" s="53">
        <v>6</v>
      </c>
      <c r="S1708" s="53">
        <v>50</v>
      </c>
      <c r="T1708" s="53">
        <v>50</v>
      </c>
      <c r="V1708" s="53">
        <v>0</v>
      </c>
      <c r="AD1708" s="54">
        <v>20</v>
      </c>
      <c r="AE1708" s="54">
        <v>50</v>
      </c>
      <c r="AF1708" s="54">
        <v>50</v>
      </c>
      <c r="AQ1708" s="1">
        <v>50</v>
      </c>
      <c r="AR1708" s="1">
        <v>50</v>
      </c>
      <c r="AT1708" s="1">
        <v>0</v>
      </c>
      <c r="AW1708" s="142" t="str">
        <f t="shared" si="56"/>
        <v/>
      </c>
      <c r="AX1708" s="142" t="str">
        <f t="shared" si="57"/>
        <v/>
      </c>
    </row>
    <row r="1709" spans="1:50">
      <c r="C1709" s="1" t="s">
        <v>1087</v>
      </c>
      <c r="D1709" s="1" t="s">
        <v>1092</v>
      </c>
      <c r="E1709" s="1">
        <v>5</v>
      </c>
      <c r="F1709" s="1">
        <v>10</v>
      </c>
      <c r="G1709" s="1">
        <v>10</v>
      </c>
      <c r="H1709" s="1">
        <v>3000</v>
      </c>
      <c r="I1709" s="53">
        <v>30</v>
      </c>
      <c r="J1709" s="1">
        <v>100</v>
      </c>
      <c r="K1709" s="1">
        <v>0</v>
      </c>
      <c r="L1709" s="53">
        <v>30</v>
      </c>
      <c r="Q1709" s="53">
        <v>30</v>
      </c>
      <c r="R1709" s="53">
        <v>20</v>
      </c>
      <c r="S1709" s="53">
        <v>20</v>
      </c>
      <c r="T1709" s="53">
        <v>10</v>
      </c>
      <c r="U1709" s="53">
        <v>10</v>
      </c>
      <c r="V1709" s="53">
        <v>10</v>
      </c>
      <c r="AC1709" s="54">
        <v>30</v>
      </c>
      <c r="AD1709" s="54">
        <v>20</v>
      </c>
      <c r="AE1709" s="54">
        <v>20</v>
      </c>
      <c r="AF1709" s="54">
        <v>10</v>
      </c>
      <c r="AG1709" s="54">
        <v>10</v>
      </c>
      <c r="AH1709" s="54">
        <v>10</v>
      </c>
      <c r="AO1709" s="1">
        <v>30</v>
      </c>
      <c r="AP1709" s="1">
        <v>20</v>
      </c>
      <c r="AQ1709" s="1">
        <v>20</v>
      </c>
      <c r="AR1709" s="1">
        <v>10</v>
      </c>
      <c r="AS1709" s="1">
        <v>10</v>
      </c>
      <c r="AT1709" s="1">
        <v>10</v>
      </c>
      <c r="AW1709" s="142" t="str">
        <f t="shared" si="56"/>
        <v/>
      </c>
      <c r="AX1709" s="142" t="str">
        <f t="shared" si="57"/>
        <v/>
      </c>
    </row>
    <row r="1710" spans="1:50">
      <c r="C1710" s="1" t="s">
        <v>1333</v>
      </c>
      <c r="E1710" s="1">
        <v>5</v>
      </c>
      <c r="F1710" s="1">
        <v>14.75</v>
      </c>
      <c r="G1710" s="1">
        <v>14.75</v>
      </c>
      <c r="H1710" s="1">
        <v>814</v>
      </c>
      <c r="I1710" s="53">
        <v>12</v>
      </c>
      <c r="L1710" s="53">
        <v>0</v>
      </c>
      <c r="M1710" s="53" t="s">
        <v>1032</v>
      </c>
      <c r="N1710" s="53" t="s">
        <v>1032</v>
      </c>
      <c r="O1710" s="53" t="s">
        <v>1032</v>
      </c>
      <c r="P1710" s="53" t="s">
        <v>1032</v>
      </c>
      <c r="Q1710" s="53" t="s">
        <v>1032</v>
      </c>
      <c r="R1710" s="53" t="s">
        <v>1032</v>
      </c>
      <c r="S1710" s="53" t="s">
        <v>1032</v>
      </c>
      <c r="T1710" s="53" t="s">
        <v>1032</v>
      </c>
      <c r="U1710" s="53" t="s">
        <v>1032</v>
      </c>
      <c r="V1710" s="53" t="s">
        <v>1032</v>
      </c>
      <c r="W1710" s="53" t="s">
        <v>1032</v>
      </c>
      <c r="X1710" s="53" t="s">
        <v>1032</v>
      </c>
      <c r="Y1710" s="53" t="s">
        <v>1032</v>
      </c>
      <c r="Z1710" s="53" t="s">
        <v>1032</v>
      </c>
      <c r="AA1710" s="53" t="s">
        <v>1032</v>
      </c>
      <c r="AB1710" s="53" t="s">
        <v>1032</v>
      </c>
      <c r="AC1710" s="54" t="s">
        <v>1032</v>
      </c>
      <c r="AD1710" s="54" t="s">
        <v>1032</v>
      </c>
      <c r="AE1710" s="54" t="s">
        <v>1032</v>
      </c>
      <c r="AF1710" s="54" t="s">
        <v>1032</v>
      </c>
      <c r="AG1710" s="54" t="s">
        <v>1032</v>
      </c>
      <c r="AH1710" s="54" t="s">
        <v>1032</v>
      </c>
      <c r="AI1710" s="54" t="s">
        <v>1032</v>
      </c>
      <c r="AJ1710" s="54" t="s">
        <v>1032</v>
      </c>
      <c r="AK1710" s="1" t="s">
        <v>1032</v>
      </c>
      <c r="AL1710" s="1" t="s">
        <v>1032</v>
      </c>
      <c r="AM1710" s="1" t="s">
        <v>1032</v>
      </c>
      <c r="AN1710" s="1" t="s">
        <v>1032</v>
      </c>
      <c r="AO1710" s="1" t="s">
        <v>1032</v>
      </c>
      <c r="AP1710" s="1" t="s">
        <v>1032</v>
      </c>
      <c r="AQ1710" s="1" t="s">
        <v>1032</v>
      </c>
      <c r="AR1710" s="1" t="s">
        <v>1032</v>
      </c>
      <c r="AS1710" s="1" t="s">
        <v>1032</v>
      </c>
      <c r="AT1710" s="1" t="s">
        <v>1032</v>
      </c>
      <c r="AU1710" s="1" t="s">
        <v>1032</v>
      </c>
      <c r="AV1710" s="1" t="s">
        <v>1032</v>
      </c>
      <c r="AW1710" s="142" t="str">
        <f t="shared" si="56"/>
        <v/>
      </c>
      <c r="AX1710" s="142" t="str">
        <f t="shared" si="57"/>
        <v/>
      </c>
    </row>
    <row r="1711" spans="1:50">
      <c r="C1711" s="1" t="s">
        <v>1334</v>
      </c>
      <c r="D1711" s="1" t="s">
        <v>1335</v>
      </c>
      <c r="E1711" s="1">
        <v>1</v>
      </c>
      <c r="F1711" s="1">
        <v>3.5</v>
      </c>
      <c r="G1711" s="1">
        <v>3.5</v>
      </c>
      <c r="H1711" s="1">
        <v>800</v>
      </c>
      <c r="I1711" s="53">
        <v>3</v>
      </c>
      <c r="AW1711" s="142" t="str">
        <f t="shared" si="56"/>
        <v/>
      </c>
      <c r="AX1711" s="142" t="str">
        <f t="shared" si="57"/>
        <v/>
      </c>
    </row>
    <row r="1712" spans="1:50">
      <c r="C1712" s="1" t="s">
        <v>1334</v>
      </c>
      <c r="D1712" s="1" t="s">
        <v>1073</v>
      </c>
      <c r="E1712" s="1">
        <v>1</v>
      </c>
      <c r="F1712" s="1">
        <v>3.25</v>
      </c>
      <c r="G1712" s="1">
        <v>3.25</v>
      </c>
      <c r="H1712" s="1">
        <v>800</v>
      </c>
      <c r="I1712" s="53">
        <v>3</v>
      </c>
      <c r="AW1712" s="142" t="str">
        <f t="shared" si="56"/>
        <v/>
      </c>
      <c r="AX1712" s="142" t="str">
        <f t="shared" si="57"/>
        <v/>
      </c>
    </row>
    <row r="1713" spans="1:50">
      <c r="C1713" s="1" t="s">
        <v>1334</v>
      </c>
      <c r="D1713" s="1" t="s">
        <v>1336</v>
      </c>
      <c r="AW1713" s="142" t="str">
        <f t="shared" si="56"/>
        <v/>
      </c>
      <c r="AX1713" s="142" t="str">
        <f t="shared" si="57"/>
        <v/>
      </c>
    </row>
    <row r="1714" spans="1:50">
      <c r="C1714" s="1" t="s">
        <v>1334</v>
      </c>
      <c r="D1714" s="1" t="s">
        <v>1337</v>
      </c>
      <c r="E1714" s="1">
        <v>2</v>
      </c>
      <c r="F1714" s="1">
        <v>5</v>
      </c>
      <c r="G1714" s="1">
        <v>5</v>
      </c>
      <c r="H1714" s="1">
        <v>800</v>
      </c>
      <c r="I1714" s="53">
        <v>4</v>
      </c>
      <c r="AW1714" s="142" t="str">
        <f t="shared" si="56"/>
        <v/>
      </c>
      <c r="AX1714" s="142" t="str">
        <f t="shared" si="57"/>
        <v/>
      </c>
    </row>
    <row r="1715" spans="1:50">
      <c r="C1715" s="1" t="s">
        <v>1334</v>
      </c>
      <c r="D1715" s="1" t="s">
        <v>1325</v>
      </c>
      <c r="E1715" s="1">
        <v>1</v>
      </c>
      <c r="F1715" s="1">
        <v>3</v>
      </c>
      <c r="G1715" s="1">
        <v>3</v>
      </c>
      <c r="H1715" s="1">
        <v>800</v>
      </c>
      <c r="I1715" s="53">
        <v>2</v>
      </c>
      <c r="AW1715" s="142" t="str">
        <f t="shared" si="56"/>
        <v/>
      </c>
      <c r="AX1715" s="142" t="str">
        <f t="shared" si="57"/>
        <v/>
      </c>
    </row>
    <row r="1716" spans="1:50">
      <c r="C1716" s="1" t="s">
        <v>1334</v>
      </c>
      <c r="D1716" s="1" t="s">
        <v>1338</v>
      </c>
      <c r="AW1716" s="142" t="str">
        <f t="shared" si="56"/>
        <v/>
      </c>
      <c r="AX1716" s="142" t="str">
        <f t="shared" si="57"/>
        <v/>
      </c>
    </row>
    <row r="1717" spans="1:50">
      <c r="C1717" s="1" t="s">
        <v>1334</v>
      </c>
      <c r="D1717" s="1" t="s">
        <v>1339</v>
      </c>
      <c r="AW1717" s="142" t="str">
        <f t="shared" si="56"/>
        <v/>
      </c>
      <c r="AX1717" s="142" t="str">
        <f t="shared" si="57"/>
        <v/>
      </c>
    </row>
    <row r="1718" spans="1:50">
      <c r="C1718" s="1" t="s">
        <v>1334</v>
      </c>
      <c r="D1718" s="1" t="s">
        <v>1340</v>
      </c>
      <c r="AW1718" s="142" t="str">
        <f t="shared" si="56"/>
        <v/>
      </c>
      <c r="AX1718" s="142" t="str">
        <f t="shared" si="57"/>
        <v/>
      </c>
    </row>
    <row r="1719" spans="1:50">
      <c r="C1719" s="1" t="s">
        <v>1334</v>
      </c>
      <c r="D1719" s="1" t="s">
        <v>1341</v>
      </c>
      <c r="AW1719" s="142" t="str">
        <f t="shared" si="56"/>
        <v/>
      </c>
      <c r="AX1719" s="142" t="str">
        <f t="shared" si="57"/>
        <v/>
      </c>
    </row>
    <row r="1720" spans="1:50">
      <c r="C1720" s="1" t="s">
        <v>1131</v>
      </c>
      <c r="E1720" s="1">
        <v>12</v>
      </c>
      <c r="F1720" s="1">
        <v>36</v>
      </c>
      <c r="G1720" s="1">
        <v>36</v>
      </c>
      <c r="H1720" s="1">
        <v>50</v>
      </c>
      <c r="I1720" s="53">
        <v>1.8</v>
      </c>
      <c r="J1720" s="1">
        <v>100</v>
      </c>
      <c r="K1720" s="1">
        <v>0</v>
      </c>
      <c r="L1720" s="53">
        <v>1.8</v>
      </c>
      <c r="M1720" s="53" t="s">
        <v>1032</v>
      </c>
      <c r="N1720" s="53" t="s">
        <v>1032</v>
      </c>
      <c r="O1720" s="53" t="s">
        <v>1032</v>
      </c>
      <c r="P1720" s="53">
        <v>0</v>
      </c>
      <c r="Q1720" s="53">
        <v>0</v>
      </c>
      <c r="R1720" s="53">
        <v>10</v>
      </c>
      <c r="S1720" s="53">
        <v>30</v>
      </c>
      <c r="T1720" s="53">
        <v>40</v>
      </c>
      <c r="U1720" s="53">
        <v>10</v>
      </c>
      <c r="V1720" s="53">
        <v>10</v>
      </c>
      <c r="W1720" s="53" t="s">
        <v>1032</v>
      </c>
      <c r="X1720" s="53" t="s">
        <v>1032</v>
      </c>
      <c r="Y1720" s="53" t="s">
        <v>1032</v>
      </c>
      <c r="Z1720" s="53" t="s">
        <v>1032</v>
      </c>
      <c r="AA1720" s="53" t="s">
        <v>1032</v>
      </c>
      <c r="AB1720" s="53">
        <v>0</v>
      </c>
      <c r="AC1720" s="54">
        <v>0</v>
      </c>
      <c r="AD1720" s="54">
        <v>10</v>
      </c>
      <c r="AE1720" s="54">
        <v>30</v>
      </c>
      <c r="AF1720" s="54">
        <v>40</v>
      </c>
      <c r="AG1720" s="54">
        <v>10</v>
      </c>
      <c r="AH1720" s="54">
        <v>10</v>
      </c>
      <c r="AI1720" s="54">
        <v>0</v>
      </c>
      <c r="AJ1720" s="54">
        <v>0</v>
      </c>
      <c r="AK1720" s="1" t="s">
        <v>1032</v>
      </c>
      <c r="AL1720" s="1" t="s">
        <v>1032</v>
      </c>
      <c r="AM1720" s="1" t="s">
        <v>1032</v>
      </c>
      <c r="AN1720" s="1">
        <v>0</v>
      </c>
      <c r="AO1720" s="1">
        <v>0</v>
      </c>
      <c r="AP1720" s="1">
        <v>10</v>
      </c>
      <c r="AQ1720" s="1">
        <v>30</v>
      </c>
      <c r="AR1720" s="1">
        <v>40</v>
      </c>
      <c r="AS1720" s="1">
        <v>10</v>
      </c>
      <c r="AT1720" s="1">
        <v>10</v>
      </c>
      <c r="AU1720" s="1">
        <v>0</v>
      </c>
      <c r="AV1720" s="1" t="s">
        <v>1032</v>
      </c>
      <c r="AW1720" s="142" t="str">
        <f t="shared" si="56"/>
        <v/>
      </c>
      <c r="AX1720" s="142" t="str">
        <f t="shared" si="57"/>
        <v/>
      </c>
    </row>
    <row r="1721" spans="1:50">
      <c r="C1721" s="1" t="s">
        <v>1132</v>
      </c>
      <c r="D1721" s="1" t="s">
        <v>1135</v>
      </c>
      <c r="E1721" s="1">
        <v>3</v>
      </c>
      <c r="F1721" s="1">
        <v>9</v>
      </c>
      <c r="G1721" s="1">
        <v>9</v>
      </c>
      <c r="H1721" s="1">
        <v>50</v>
      </c>
      <c r="I1721" s="53">
        <v>0.45</v>
      </c>
      <c r="J1721" s="1">
        <v>100</v>
      </c>
      <c r="K1721" s="1">
        <v>0</v>
      </c>
      <c r="L1721" s="53">
        <v>0.45</v>
      </c>
      <c r="P1721" s="53">
        <v>0</v>
      </c>
      <c r="Q1721" s="53">
        <v>0</v>
      </c>
      <c r="R1721" s="53">
        <v>10</v>
      </c>
      <c r="S1721" s="53">
        <v>30</v>
      </c>
      <c r="T1721" s="53">
        <v>40</v>
      </c>
      <c r="U1721" s="53">
        <v>10</v>
      </c>
      <c r="V1721" s="53">
        <v>10</v>
      </c>
      <c r="AB1721" s="53">
        <v>0</v>
      </c>
      <c r="AC1721" s="54">
        <v>0</v>
      </c>
      <c r="AD1721" s="54">
        <v>10</v>
      </c>
      <c r="AE1721" s="54">
        <v>30</v>
      </c>
      <c r="AF1721" s="54">
        <v>40</v>
      </c>
      <c r="AG1721" s="54">
        <v>10</v>
      </c>
      <c r="AH1721" s="54">
        <v>10</v>
      </c>
      <c r="AI1721" s="54">
        <v>0</v>
      </c>
      <c r="AJ1721" s="54">
        <v>0</v>
      </c>
      <c r="AN1721" s="1">
        <v>0</v>
      </c>
      <c r="AO1721" s="1">
        <v>0</v>
      </c>
      <c r="AP1721" s="1">
        <v>10</v>
      </c>
      <c r="AQ1721" s="1">
        <v>30</v>
      </c>
      <c r="AR1721" s="1">
        <v>40</v>
      </c>
      <c r="AS1721" s="1">
        <v>10</v>
      </c>
      <c r="AT1721" s="1">
        <v>10</v>
      </c>
      <c r="AU1721" s="1">
        <v>0</v>
      </c>
      <c r="AW1721" s="142" t="str">
        <f t="shared" si="56"/>
        <v/>
      </c>
      <c r="AX1721" s="142" t="str">
        <f t="shared" si="57"/>
        <v/>
      </c>
    </row>
    <row r="1722" spans="1:50">
      <c r="C1722" s="1" t="s">
        <v>1132</v>
      </c>
      <c r="D1722" s="1" t="s">
        <v>1133</v>
      </c>
      <c r="E1722" s="1">
        <v>1</v>
      </c>
      <c r="F1722" s="1">
        <v>5</v>
      </c>
      <c r="G1722" s="1">
        <v>5</v>
      </c>
      <c r="H1722" s="1">
        <v>50</v>
      </c>
      <c r="I1722" s="53">
        <v>0.25</v>
      </c>
      <c r="J1722" s="1">
        <v>100</v>
      </c>
      <c r="K1722" s="1">
        <v>0</v>
      </c>
      <c r="L1722" s="53">
        <v>0.25</v>
      </c>
      <c r="P1722" s="53">
        <v>0</v>
      </c>
      <c r="Q1722" s="53">
        <v>0</v>
      </c>
      <c r="R1722" s="53">
        <v>10</v>
      </c>
      <c r="S1722" s="53">
        <v>30</v>
      </c>
      <c r="T1722" s="53">
        <v>40</v>
      </c>
      <c r="U1722" s="53">
        <v>10</v>
      </c>
      <c r="V1722" s="53">
        <v>10</v>
      </c>
      <c r="AB1722" s="53">
        <v>0</v>
      </c>
      <c r="AC1722" s="54">
        <v>0</v>
      </c>
      <c r="AD1722" s="54">
        <v>10</v>
      </c>
      <c r="AE1722" s="54">
        <v>30</v>
      </c>
      <c r="AF1722" s="54">
        <v>40</v>
      </c>
      <c r="AG1722" s="54">
        <v>10</v>
      </c>
      <c r="AH1722" s="54">
        <v>10</v>
      </c>
      <c r="AI1722" s="54">
        <v>0</v>
      </c>
      <c r="AJ1722" s="54">
        <v>0</v>
      </c>
      <c r="AN1722" s="1">
        <v>0</v>
      </c>
      <c r="AO1722" s="1">
        <v>0</v>
      </c>
      <c r="AP1722" s="1">
        <v>10</v>
      </c>
      <c r="AQ1722" s="1">
        <v>30</v>
      </c>
      <c r="AR1722" s="1">
        <v>40</v>
      </c>
      <c r="AS1722" s="1">
        <v>10</v>
      </c>
      <c r="AT1722" s="1">
        <v>10</v>
      </c>
      <c r="AU1722" s="1">
        <v>0</v>
      </c>
      <c r="AW1722" s="142" t="str">
        <f t="shared" ref="AW1722:AW1785" si="58">IF(SUM($E1722:$AV1722)&lt;&gt;0,IFERROR(IFERROR(INDEX(pname,MATCH($B1722,pid_fao,0),1),INDEX(pname,MATCH($B1722,pid_th,0),1)),""),"")</f>
        <v/>
      </c>
      <c r="AX1722" s="142" t="str">
        <f t="shared" ref="AX1722:AX1785" si="59">IF(SUM($E1722:$AV1722)&lt;&gt;0,IFERROR(IFERROR(INDEX(pname,MATCH($B1722,pid_fao,0),5),INDEX(pname,MATCH($B1722,pid_th,0),5)),""),"")</f>
        <v/>
      </c>
    </row>
    <row r="1723" spans="1:50">
      <c r="C1723" s="1" t="s">
        <v>1132</v>
      </c>
      <c r="D1723" s="1" t="s">
        <v>1134</v>
      </c>
      <c r="E1723" s="1">
        <v>8</v>
      </c>
      <c r="F1723" s="1">
        <v>22</v>
      </c>
      <c r="G1723" s="1">
        <v>22</v>
      </c>
      <c r="H1723" s="1">
        <v>50</v>
      </c>
      <c r="I1723" s="53">
        <v>1.1000000000000001</v>
      </c>
      <c r="J1723" s="1">
        <v>100</v>
      </c>
      <c r="K1723" s="1">
        <v>0</v>
      </c>
      <c r="L1723" s="53">
        <v>1.1000000000000001</v>
      </c>
      <c r="P1723" s="53">
        <v>0</v>
      </c>
      <c r="Q1723" s="53">
        <v>0</v>
      </c>
      <c r="R1723" s="53">
        <v>10</v>
      </c>
      <c r="S1723" s="53">
        <v>30</v>
      </c>
      <c r="T1723" s="53">
        <v>40</v>
      </c>
      <c r="U1723" s="53">
        <v>10</v>
      </c>
      <c r="V1723" s="53">
        <v>10</v>
      </c>
      <c r="AB1723" s="53">
        <v>0</v>
      </c>
      <c r="AC1723" s="54">
        <v>0</v>
      </c>
      <c r="AD1723" s="54">
        <v>10</v>
      </c>
      <c r="AE1723" s="54">
        <v>30</v>
      </c>
      <c r="AF1723" s="54">
        <v>40</v>
      </c>
      <c r="AG1723" s="54">
        <v>10</v>
      </c>
      <c r="AH1723" s="54">
        <v>10</v>
      </c>
      <c r="AI1723" s="54">
        <v>0</v>
      </c>
      <c r="AJ1723" s="54">
        <v>0</v>
      </c>
      <c r="AN1723" s="1">
        <v>0</v>
      </c>
      <c r="AO1723" s="1">
        <v>0</v>
      </c>
      <c r="AP1723" s="1">
        <v>10</v>
      </c>
      <c r="AQ1723" s="1">
        <v>30</v>
      </c>
      <c r="AR1723" s="1">
        <v>40</v>
      </c>
      <c r="AS1723" s="1">
        <v>10</v>
      </c>
      <c r="AT1723" s="1">
        <v>10</v>
      </c>
      <c r="AU1723" s="1">
        <v>0</v>
      </c>
      <c r="AW1723" s="142" t="str">
        <f t="shared" si="58"/>
        <v/>
      </c>
      <c r="AX1723" s="142" t="str">
        <f t="shared" si="59"/>
        <v/>
      </c>
    </row>
    <row r="1724" spans="1:50">
      <c r="A1724" s="20">
        <v>11417</v>
      </c>
      <c r="B1724" s="1" t="s">
        <v>73</v>
      </c>
      <c r="E1724" s="1">
        <v>113</v>
      </c>
      <c r="F1724" s="1">
        <v>368</v>
      </c>
      <c r="G1724" s="1">
        <v>358</v>
      </c>
      <c r="H1724" s="1">
        <v>647</v>
      </c>
      <c r="I1724" s="53">
        <v>238</v>
      </c>
      <c r="J1724" s="1">
        <v>100</v>
      </c>
      <c r="K1724" s="1">
        <v>0</v>
      </c>
      <c r="L1724" s="53">
        <v>0</v>
      </c>
      <c r="M1724" s="53" t="s">
        <v>1032</v>
      </c>
      <c r="N1724" s="53" t="s">
        <v>1032</v>
      </c>
      <c r="O1724" s="53" t="s">
        <v>1032</v>
      </c>
      <c r="P1724" s="53" t="s">
        <v>1032</v>
      </c>
      <c r="Q1724" s="53" t="s">
        <v>1032</v>
      </c>
      <c r="R1724" s="53" t="s">
        <v>1032</v>
      </c>
      <c r="S1724" s="53" t="s">
        <v>1032</v>
      </c>
      <c r="T1724" s="53" t="s">
        <v>1032</v>
      </c>
      <c r="U1724" s="53" t="s">
        <v>1032</v>
      </c>
      <c r="V1724" s="53" t="s">
        <v>1032</v>
      </c>
      <c r="W1724" s="53">
        <v>100</v>
      </c>
      <c r="X1724" s="53" t="s">
        <v>1032</v>
      </c>
      <c r="Y1724" s="53" t="s">
        <v>1032</v>
      </c>
      <c r="Z1724" s="53" t="s">
        <v>1032</v>
      </c>
      <c r="AA1724" s="53" t="s">
        <v>1032</v>
      </c>
      <c r="AB1724" s="53" t="s">
        <v>1032</v>
      </c>
      <c r="AC1724" s="54" t="s">
        <v>1032</v>
      </c>
      <c r="AD1724" s="54" t="s">
        <v>1032</v>
      </c>
      <c r="AE1724" s="54" t="s">
        <v>1032</v>
      </c>
      <c r="AF1724" s="54" t="s">
        <v>1032</v>
      </c>
      <c r="AG1724" s="54" t="s">
        <v>1032</v>
      </c>
      <c r="AH1724" s="54" t="s">
        <v>1032</v>
      </c>
      <c r="AI1724" s="54" t="s">
        <v>1032</v>
      </c>
      <c r="AJ1724" s="54" t="s">
        <v>1032</v>
      </c>
      <c r="AK1724" s="1" t="s">
        <v>1032</v>
      </c>
      <c r="AL1724" s="1" t="s">
        <v>1032</v>
      </c>
      <c r="AM1724" s="1" t="s">
        <v>1032</v>
      </c>
      <c r="AN1724" s="1" t="s">
        <v>1032</v>
      </c>
      <c r="AO1724" s="1" t="s">
        <v>1032</v>
      </c>
      <c r="AP1724" s="1" t="s">
        <v>1032</v>
      </c>
      <c r="AQ1724" s="1" t="s">
        <v>1032</v>
      </c>
      <c r="AR1724" s="1" t="s">
        <v>1032</v>
      </c>
      <c r="AS1724" s="1" t="s">
        <v>1032</v>
      </c>
      <c r="AT1724" s="1" t="s">
        <v>1032</v>
      </c>
      <c r="AU1724" s="1" t="s">
        <v>1032</v>
      </c>
      <c r="AV1724" s="1" t="s">
        <v>1032</v>
      </c>
      <c r="AW1724" s="142">
        <f t="shared" si="58"/>
        <v>151102</v>
      </c>
      <c r="AX1724" s="142" t="str">
        <f t="shared" si="59"/>
        <v>151102-000</v>
      </c>
    </row>
    <row r="1725" spans="1:50">
      <c r="C1725" s="1" t="s">
        <v>1289</v>
      </c>
      <c r="E1725" s="1">
        <v>52</v>
      </c>
      <c r="F1725" s="1">
        <v>238</v>
      </c>
      <c r="G1725" s="1">
        <v>238</v>
      </c>
      <c r="H1725" s="1">
        <v>1000</v>
      </c>
      <c r="I1725" s="53">
        <v>238</v>
      </c>
      <c r="J1725" s="1">
        <v>100</v>
      </c>
      <c r="K1725" s="1">
        <v>0</v>
      </c>
      <c r="L1725" s="53">
        <v>0</v>
      </c>
      <c r="M1725" s="53" t="s">
        <v>1032</v>
      </c>
      <c r="N1725" s="53" t="s">
        <v>1032</v>
      </c>
      <c r="O1725" s="53" t="s">
        <v>1032</v>
      </c>
      <c r="P1725" s="53" t="s">
        <v>1032</v>
      </c>
      <c r="Q1725" s="53" t="s">
        <v>1032</v>
      </c>
      <c r="R1725" s="53" t="s">
        <v>1032</v>
      </c>
      <c r="S1725" s="53" t="s">
        <v>1032</v>
      </c>
      <c r="T1725" s="53" t="s">
        <v>1032</v>
      </c>
      <c r="U1725" s="53" t="s">
        <v>1032</v>
      </c>
      <c r="V1725" s="53" t="s">
        <v>1032</v>
      </c>
      <c r="W1725" s="53">
        <v>100</v>
      </c>
      <c r="X1725" s="53" t="s">
        <v>1032</v>
      </c>
      <c r="Y1725" s="53" t="s">
        <v>1032</v>
      </c>
      <c r="Z1725" s="53" t="s">
        <v>1032</v>
      </c>
      <c r="AA1725" s="53" t="s">
        <v>1032</v>
      </c>
      <c r="AB1725" s="53" t="s">
        <v>1032</v>
      </c>
      <c r="AC1725" s="54" t="s">
        <v>1032</v>
      </c>
      <c r="AD1725" s="54" t="s">
        <v>1032</v>
      </c>
      <c r="AE1725" s="54" t="s">
        <v>1032</v>
      </c>
      <c r="AF1725" s="54" t="s">
        <v>1032</v>
      </c>
      <c r="AG1725" s="54" t="s">
        <v>1032</v>
      </c>
      <c r="AH1725" s="54" t="s">
        <v>1032</v>
      </c>
      <c r="AI1725" s="54" t="s">
        <v>1032</v>
      </c>
      <c r="AJ1725" s="54" t="s">
        <v>1032</v>
      </c>
      <c r="AK1725" s="1" t="s">
        <v>1032</v>
      </c>
      <c r="AL1725" s="1" t="s">
        <v>1032</v>
      </c>
      <c r="AM1725" s="1" t="s">
        <v>1032</v>
      </c>
      <c r="AN1725" s="1" t="s">
        <v>1032</v>
      </c>
      <c r="AO1725" s="1" t="s">
        <v>1032</v>
      </c>
      <c r="AP1725" s="1" t="s">
        <v>1032</v>
      </c>
      <c r="AQ1725" s="1" t="s">
        <v>1032</v>
      </c>
      <c r="AR1725" s="1" t="s">
        <v>1032</v>
      </c>
      <c r="AS1725" s="1" t="s">
        <v>1032</v>
      </c>
      <c r="AT1725" s="1" t="s">
        <v>1032</v>
      </c>
      <c r="AU1725" s="1" t="s">
        <v>1032</v>
      </c>
      <c r="AV1725" s="1" t="s">
        <v>1032</v>
      </c>
      <c r="AW1725" s="142" t="str">
        <f t="shared" si="58"/>
        <v/>
      </c>
      <c r="AX1725" s="142" t="str">
        <f t="shared" si="59"/>
        <v/>
      </c>
    </row>
    <row r="1726" spans="1:50">
      <c r="C1726" s="1" t="s">
        <v>1290</v>
      </c>
      <c r="D1726" s="1" t="s">
        <v>1291</v>
      </c>
      <c r="E1726" s="1">
        <v>6</v>
      </c>
      <c r="F1726" s="1">
        <v>30</v>
      </c>
      <c r="G1726" s="1">
        <v>30</v>
      </c>
      <c r="H1726" s="1">
        <v>1000</v>
      </c>
      <c r="I1726" s="53">
        <v>30</v>
      </c>
      <c r="J1726" s="1">
        <v>100</v>
      </c>
      <c r="W1726" s="53">
        <v>100</v>
      </c>
      <c r="AW1726" s="142" t="str">
        <f t="shared" si="58"/>
        <v/>
      </c>
      <c r="AX1726" s="142" t="str">
        <f t="shared" si="59"/>
        <v/>
      </c>
    </row>
    <row r="1727" spans="1:50">
      <c r="C1727" s="1" t="s">
        <v>1290</v>
      </c>
      <c r="D1727" s="1" t="s">
        <v>1292</v>
      </c>
      <c r="E1727" s="1">
        <v>3</v>
      </c>
      <c r="F1727" s="1">
        <v>5</v>
      </c>
      <c r="G1727" s="1">
        <v>5</v>
      </c>
      <c r="H1727" s="1">
        <v>1000</v>
      </c>
      <c r="I1727" s="53">
        <v>5</v>
      </c>
      <c r="J1727" s="1">
        <v>100</v>
      </c>
      <c r="W1727" s="53">
        <v>100</v>
      </c>
      <c r="AW1727" s="142" t="str">
        <f t="shared" si="58"/>
        <v/>
      </c>
      <c r="AX1727" s="142" t="str">
        <f t="shared" si="59"/>
        <v/>
      </c>
    </row>
    <row r="1728" spans="1:50">
      <c r="C1728" s="1" t="s">
        <v>1290</v>
      </c>
      <c r="D1728" s="1" t="s">
        <v>1290</v>
      </c>
      <c r="E1728" s="1">
        <v>40</v>
      </c>
      <c r="F1728" s="1">
        <v>200</v>
      </c>
      <c r="G1728" s="1">
        <v>200</v>
      </c>
      <c r="H1728" s="1">
        <v>1000</v>
      </c>
      <c r="I1728" s="53">
        <v>200</v>
      </c>
      <c r="J1728" s="1">
        <v>100</v>
      </c>
      <c r="W1728" s="53">
        <v>100</v>
      </c>
      <c r="AW1728" s="142" t="str">
        <f t="shared" si="58"/>
        <v/>
      </c>
      <c r="AX1728" s="142" t="str">
        <f t="shared" si="59"/>
        <v/>
      </c>
    </row>
    <row r="1729" spans="1:50">
      <c r="C1729" s="1" t="s">
        <v>1290</v>
      </c>
      <c r="D1729" s="1" t="s">
        <v>1293</v>
      </c>
      <c r="E1729" s="1">
        <v>1</v>
      </c>
      <c r="F1729" s="1">
        <v>1</v>
      </c>
      <c r="G1729" s="1">
        <v>1</v>
      </c>
      <c r="H1729" s="1">
        <v>1000</v>
      </c>
      <c r="I1729" s="53">
        <v>1</v>
      </c>
      <c r="J1729" s="1">
        <v>100</v>
      </c>
      <c r="W1729" s="53">
        <v>100</v>
      </c>
      <c r="AW1729" s="142" t="str">
        <f t="shared" si="58"/>
        <v/>
      </c>
      <c r="AX1729" s="142" t="str">
        <f t="shared" si="59"/>
        <v/>
      </c>
    </row>
    <row r="1730" spans="1:50">
      <c r="C1730" s="1" t="s">
        <v>1290</v>
      </c>
      <c r="D1730" s="1" t="s">
        <v>1294</v>
      </c>
      <c r="E1730" s="1">
        <v>2</v>
      </c>
      <c r="F1730" s="1">
        <v>2</v>
      </c>
      <c r="G1730" s="1">
        <v>2</v>
      </c>
      <c r="H1730" s="1">
        <v>1000</v>
      </c>
      <c r="I1730" s="53">
        <v>2</v>
      </c>
      <c r="J1730" s="1">
        <v>100</v>
      </c>
      <c r="W1730" s="53">
        <v>100</v>
      </c>
      <c r="AW1730" s="142" t="str">
        <f t="shared" si="58"/>
        <v/>
      </c>
      <c r="AX1730" s="142" t="str">
        <f t="shared" si="59"/>
        <v/>
      </c>
    </row>
    <row r="1731" spans="1:50">
      <c r="C1731" s="1" t="s">
        <v>1314</v>
      </c>
      <c r="E1731" s="1">
        <v>61</v>
      </c>
      <c r="F1731" s="1">
        <v>130</v>
      </c>
      <c r="G1731" s="1">
        <v>120</v>
      </c>
      <c r="H1731" s="1">
        <v>120</v>
      </c>
      <c r="I1731" s="53">
        <v>0</v>
      </c>
      <c r="AW1731" s="142" t="str">
        <f t="shared" si="58"/>
        <v/>
      </c>
      <c r="AX1731" s="142" t="str">
        <f t="shared" si="59"/>
        <v/>
      </c>
    </row>
    <row r="1732" spans="1:50">
      <c r="AW1732" s="142" t="str">
        <f t="shared" si="58"/>
        <v/>
      </c>
      <c r="AX1732" s="142" t="str">
        <f t="shared" si="59"/>
        <v/>
      </c>
    </row>
    <row r="1733" spans="1:50">
      <c r="A1733" s="20">
        <v>31401</v>
      </c>
      <c r="B1733" s="1" t="s">
        <v>1358</v>
      </c>
      <c r="E1733" s="1">
        <v>106</v>
      </c>
      <c r="F1733" s="1">
        <v>759</v>
      </c>
      <c r="G1733" s="1">
        <v>759</v>
      </c>
      <c r="H1733" s="1">
        <v>777</v>
      </c>
      <c r="I1733" s="53">
        <v>590</v>
      </c>
      <c r="J1733" s="1">
        <v>84</v>
      </c>
      <c r="K1733" s="1">
        <v>16</v>
      </c>
      <c r="L1733" s="53">
        <v>590</v>
      </c>
      <c r="M1733" s="53" t="s">
        <v>1032</v>
      </c>
      <c r="N1733" s="53" t="s">
        <v>1032</v>
      </c>
      <c r="O1733" s="53" t="s">
        <v>1032</v>
      </c>
      <c r="P1733" s="53" t="s">
        <v>1032</v>
      </c>
      <c r="Q1733" s="53" t="s">
        <v>1032</v>
      </c>
      <c r="R1733" s="53">
        <v>100</v>
      </c>
      <c r="S1733" s="53" t="s">
        <v>1032</v>
      </c>
      <c r="T1733" s="53" t="s">
        <v>1032</v>
      </c>
      <c r="U1733" s="53" t="s">
        <v>1032</v>
      </c>
      <c r="V1733" s="53">
        <v>100</v>
      </c>
      <c r="W1733" s="53" t="s">
        <v>1032</v>
      </c>
      <c r="X1733" s="53" t="s">
        <v>1032</v>
      </c>
      <c r="Y1733" s="53" t="s">
        <v>1032</v>
      </c>
      <c r="Z1733" s="53">
        <v>100</v>
      </c>
      <c r="AA1733" s="53" t="s">
        <v>1032</v>
      </c>
      <c r="AB1733" s="53" t="s">
        <v>1032</v>
      </c>
      <c r="AC1733" s="54" t="s">
        <v>1032</v>
      </c>
      <c r="AD1733" s="54">
        <v>100</v>
      </c>
      <c r="AE1733" s="54" t="s">
        <v>1032</v>
      </c>
      <c r="AF1733" s="54" t="s">
        <v>1032</v>
      </c>
      <c r="AG1733" s="54" t="s">
        <v>1032</v>
      </c>
      <c r="AH1733" s="54">
        <v>100</v>
      </c>
      <c r="AI1733" s="54" t="s">
        <v>1032</v>
      </c>
      <c r="AJ1733" s="54" t="s">
        <v>1032</v>
      </c>
      <c r="AK1733" s="1" t="s">
        <v>1032</v>
      </c>
      <c r="AL1733" s="1" t="s">
        <v>1032</v>
      </c>
      <c r="AM1733" s="1" t="s">
        <v>1032</v>
      </c>
      <c r="AN1733" s="1" t="s">
        <v>1032</v>
      </c>
      <c r="AO1733" s="1" t="s">
        <v>1032</v>
      </c>
      <c r="AP1733" s="1" t="s">
        <v>1032</v>
      </c>
      <c r="AQ1733" s="1" t="s">
        <v>1032</v>
      </c>
      <c r="AR1733" s="1" t="s">
        <v>1032</v>
      </c>
      <c r="AS1733" s="1" t="s">
        <v>1032</v>
      </c>
      <c r="AT1733" s="1" t="s">
        <v>1032</v>
      </c>
      <c r="AU1733" s="1" t="s">
        <v>1032</v>
      </c>
      <c r="AV1733" s="1" t="s">
        <v>1032</v>
      </c>
      <c r="AW1733" s="142" t="str">
        <f t="shared" si="58"/>
        <v/>
      </c>
      <c r="AX1733" s="142" t="str">
        <f t="shared" si="59"/>
        <v/>
      </c>
    </row>
    <row r="1734" spans="1:50">
      <c r="C1734" s="1" t="s">
        <v>1289</v>
      </c>
      <c r="E1734" s="1">
        <v>106</v>
      </c>
      <c r="F1734" s="1">
        <v>759</v>
      </c>
      <c r="G1734" s="1">
        <v>759</v>
      </c>
      <c r="H1734" s="1">
        <v>777</v>
      </c>
      <c r="I1734" s="53">
        <v>590</v>
      </c>
      <c r="J1734" s="1">
        <v>84</v>
      </c>
      <c r="K1734" s="1">
        <v>16</v>
      </c>
      <c r="L1734" s="53">
        <v>590</v>
      </c>
      <c r="M1734" s="53" t="s">
        <v>1032</v>
      </c>
      <c r="N1734" s="53" t="s">
        <v>1032</v>
      </c>
      <c r="O1734" s="53" t="s">
        <v>1032</v>
      </c>
      <c r="P1734" s="53" t="s">
        <v>1032</v>
      </c>
      <c r="Q1734" s="53" t="s">
        <v>1032</v>
      </c>
      <c r="R1734" s="53">
        <v>100</v>
      </c>
      <c r="S1734" s="53" t="s">
        <v>1032</v>
      </c>
      <c r="T1734" s="53" t="s">
        <v>1032</v>
      </c>
      <c r="U1734" s="53" t="s">
        <v>1032</v>
      </c>
      <c r="V1734" s="53">
        <v>100</v>
      </c>
      <c r="W1734" s="53" t="s">
        <v>1032</v>
      </c>
      <c r="X1734" s="53" t="s">
        <v>1032</v>
      </c>
      <c r="Y1734" s="53" t="s">
        <v>1032</v>
      </c>
      <c r="Z1734" s="53">
        <v>100</v>
      </c>
      <c r="AA1734" s="53" t="s">
        <v>1032</v>
      </c>
      <c r="AB1734" s="53" t="s">
        <v>1032</v>
      </c>
      <c r="AC1734" s="54" t="s">
        <v>1032</v>
      </c>
      <c r="AD1734" s="54">
        <v>100</v>
      </c>
      <c r="AE1734" s="54" t="s">
        <v>1032</v>
      </c>
      <c r="AF1734" s="54" t="s">
        <v>1032</v>
      </c>
      <c r="AG1734" s="54" t="s">
        <v>1032</v>
      </c>
      <c r="AH1734" s="54">
        <v>100</v>
      </c>
      <c r="AI1734" s="54" t="s">
        <v>1032</v>
      </c>
      <c r="AJ1734" s="54" t="s">
        <v>1032</v>
      </c>
      <c r="AK1734" s="1" t="s">
        <v>1032</v>
      </c>
      <c r="AL1734" s="1" t="s">
        <v>1032</v>
      </c>
      <c r="AM1734" s="1" t="s">
        <v>1032</v>
      </c>
      <c r="AN1734" s="1" t="s">
        <v>1032</v>
      </c>
      <c r="AO1734" s="1" t="s">
        <v>1032</v>
      </c>
      <c r="AP1734" s="1" t="s">
        <v>1032</v>
      </c>
      <c r="AQ1734" s="1" t="s">
        <v>1032</v>
      </c>
      <c r="AR1734" s="1" t="s">
        <v>1032</v>
      </c>
      <c r="AS1734" s="1" t="s">
        <v>1032</v>
      </c>
      <c r="AT1734" s="1" t="s">
        <v>1032</v>
      </c>
      <c r="AU1734" s="1" t="s">
        <v>1032</v>
      </c>
      <c r="AV1734" s="1" t="s">
        <v>1032</v>
      </c>
      <c r="AW1734" s="142" t="str">
        <f t="shared" si="58"/>
        <v/>
      </c>
      <c r="AX1734" s="142" t="str">
        <f t="shared" si="59"/>
        <v/>
      </c>
    </row>
    <row r="1735" spans="1:50">
      <c r="C1735" s="1" t="s">
        <v>1290</v>
      </c>
      <c r="D1735" s="1" t="s">
        <v>1291</v>
      </c>
      <c r="E1735" s="1">
        <v>35</v>
      </c>
      <c r="F1735" s="1">
        <v>250</v>
      </c>
      <c r="G1735" s="1">
        <v>250</v>
      </c>
      <c r="H1735" s="1">
        <v>800</v>
      </c>
      <c r="I1735" s="53">
        <v>200</v>
      </c>
      <c r="J1735" s="1">
        <v>80</v>
      </c>
      <c r="K1735" s="1">
        <v>20</v>
      </c>
      <c r="L1735" s="53">
        <v>200</v>
      </c>
      <c r="R1735" s="53">
        <v>100</v>
      </c>
      <c r="V1735" s="53">
        <v>100</v>
      </c>
      <c r="Z1735" s="53">
        <v>100</v>
      </c>
      <c r="AD1735" s="54">
        <v>100</v>
      </c>
      <c r="AH1735" s="54">
        <v>100</v>
      </c>
      <c r="AW1735" s="142" t="str">
        <f t="shared" si="58"/>
        <v/>
      </c>
      <c r="AX1735" s="142" t="str">
        <f t="shared" si="59"/>
        <v/>
      </c>
    </row>
    <row r="1736" spans="1:50">
      <c r="C1736" s="1" t="s">
        <v>1290</v>
      </c>
      <c r="D1736" s="1" t="s">
        <v>1292</v>
      </c>
      <c r="E1736" s="1">
        <v>22</v>
      </c>
      <c r="F1736" s="1">
        <v>58</v>
      </c>
      <c r="G1736" s="1">
        <v>58</v>
      </c>
      <c r="H1736" s="1">
        <v>600</v>
      </c>
      <c r="I1736" s="53">
        <v>35</v>
      </c>
      <c r="J1736" s="1">
        <v>100</v>
      </c>
      <c r="L1736" s="53">
        <v>35</v>
      </c>
      <c r="R1736" s="53">
        <v>100</v>
      </c>
      <c r="V1736" s="53">
        <v>100</v>
      </c>
      <c r="Z1736" s="53">
        <v>100</v>
      </c>
      <c r="AD1736" s="54">
        <v>100</v>
      </c>
      <c r="AH1736" s="54">
        <v>100</v>
      </c>
      <c r="AW1736" s="142" t="str">
        <f t="shared" si="58"/>
        <v/>
      </c>
      <c r="AX1736" s="142" t="str">
        <f t="shared" si="59"/>
        <v/>
      </c>
    </row>
    <row r="1737" spans="1:50">
      <c r="C1737" s="1" t="s">
        <v>1290</v>
      </c>
      <c r="D1737" s="1" t="s">
        <v>1290</v>
      </c>
      <c r="E1737" s="1">
        <v>42</v>
      </c>
      <c r="F1737" s="1">
        <v>420</v>
      </c>
      <c r="G1737" s="1">
        <v>420</v>
      </c>
      <c r="H1737" s="1">
        <v>800</v>
      </c>
      <c r="I1737" s="53">
        <v>336</v>
      </c>
      <c r="J1737" s="1">
        <v>40</v>
      </c>
      <c r="K1737" s="1">
        <v>60</v>
      </c>
      <c r="L1737" s="53">
        <v>336</v>
      </c>
      <c r="R1737" s="53">
        <v>100</v>
      </c>
      <c r="V1737" s="53">
        <v>100</v>
      </c>
      <c r="Z1737" s="53">
        <v>100</v>
      </c>
      <c r="AD1737" s="54">
        <v>100</v>
      </c>
      <c r="AH1737" s="54">
        <v>100</v>
      </c>
      <c r="AW1737" s="142" t="str">
        <f t="shared" si="58"/>
        <v/>
      </c>
      <c r="AX1737" s="142" t="str">
        <f t="shared" si="59"/>
        <v/>
      </c>
    </row>
    <row r="1738" spans="1:50">
      <c r="C1738" s="1" t="s">
        <v>1290</v>
      </c>
      <c r="D1738" s="1" t="s">
        <v>1293</v>
      </c>
      <c r="E1738" s="1">
        <v>4</v>
      </c>
      <c r="F1738" s="1">
        <v>28</v>
      </c>
      <c r="G1738" s="1">
        <v>28</v>
      </c>
      <c r="H1738" s="1">
        <v>600</v>
      </c>
      <c r="I1738" s="53">
        <v>17</v>
      </c>
      <c r="J1738" s="1">
        <v>100</v>
      </c>
      <c r="L1738" s="53">
        <v>17</v>
      </c>
      <c r="R1738" s="53">
        <v>100</v>
      </c>
      <c r="V1738" s="53">
        <v>100</v>
      </c>
      <c r="Z1738" s="53">
        <v>100</v>
      </c>
      <c r="AD1738" s="54">
        <v>100</v>
      </c>
      <c r="AH1738" s="54">
        <v>100</v>
      </c>
      <c r="AW1738" s="142" t="str">
        <f t="shared" si="58"/>
        <v/>
      </c>
      <c r="AX1738" s="142" t="str">
        <f t="shared" si="59"/>
        <v/>
      </c>
    </row>
    <row r="1739" spans="1:50">
      <c r="C1739" s="1" t="s">
        <v>1290</v>
      </c>
      <c r="D1739" s="1" t="s">
        <v>1294</v>
      </c>
      <c r="E1739" s="1">
        <v>3</v>
      </c>
      <c r="F1739" s="1">
        <v>3</v>
      </c>
      <c r="G1739" s="1">
        <v>3</v>
      </c>
      <c r="H1739" s="1">
        <v>600</v>
      </c>
      <c r="I1739" s="53">
        <v>2</v>
      </c>
      <c r="J1739" s="1">
        <v>100</v>
      </c>
      <c r="L1739" s="53">
        <v>2</v>
      </c>
      <c r="R1739" s="53">
        <v>100</v>
      </c>
      <c r="V1739" s="53">
        <v>100</v>
      </c>
      <c r="Z1739" s="53">
        <v>100</v>
      </c>
      <c r="AD1739" s="54">
        <v>100</v>
      </c>
      <c r="AH1739" s="54">
        <v>100</v>
      </c>
      <c r="AW1739" s="142" t="str">
        <f t="shared" si="58"/>
        <v/>
      </c>
      <c r="AX1739" s="142" t="str">
        <f t="shared" si="59"/>
        <v/>
      </c>
    </row>
    <row r="1740" spans="1:50">
      <c r="A1740" s="20">
        <v>31401</v>
      </c>
      <c r="B1740" s="1" t="s">
        <v>792</v>
      </c>
      <c r="E1740" s="1">
        <v>219</v>
      </c>
      <c r="F1740" s="1">
        <v>762</v>
      </c>
      <c r="G1740" s="1">
        <v>762</v>
      </c>
      <c r="H1740" s="1">
        <v>594</v>
      </c>
      <c r="I1740" s="53">
        <v>453</v>
      </c>
      <c r="J1740" s="1">
        <v>91.25</v>
      </c>
      <c r="K1740" s="1">
        <v>8.75</v>
      </c>
      <c r="L1740" s="53">
        <v>453</v>
      </c>
      <c r="M1740" s="53">
        <v>3.75</v>
      </c>
      <c r="N1740" s="53">
        <v>3.75</v>
      </c>
      <c r="O1740" s="53">
        <v>7.5</v>
      </c>
      <c r="P1740" s="53">
        <v>7.5</v>
      </c>
      <c r="Q1740" s="53">
        <v>2.5</v>
      </c>
      <c r="R1740" s="53">
        <v>5</v>
      </c>
      <c r="S1740" s="53">
        <v>5</v>
      </c>
      <c r="T1740" s="53">
        <v>7.5</v>
      </c>
      <c r="U1740" s="53">
        <v>2.5</v>
      </c>
      <c r="V1740" s="53">
        <v>2.5</v>
      </c>
      <c r="W1740" s="53">
        <v>1.25</v>
      </c>
      <c r="X1740" s="53">
        <v>6.25</v>
      </c>
      <c r="Y1740" s="53">
        <v>28.75</v>
      </c>
      <c r="Z1740" s="53">
        <v>23.75</v>
      </c>
      <c r="AA1740" s="53">
        <v>7.5</v>
      </c>
      <c r="AB1740" s="53">
        <v>7.5</v>
      </c>
      <c r="AC1740" s="54">
        <v>2.5</v>
      </c>
      <c r="AD1740" s="54">
        <v>5</v>
      </c>
      <c r="AE1740" s="54">
        <v>5</v>
      </c>
      <c r="AF1740" s="54">
        <v>7.5</v>
      </c>
      <c r="AG1740" s="54">
        <v>2.5</v>
      </c>
      <c r="AH1740" s="54">
        <v>2.5</v>
      </c>
      <c r="AI1740" s="54">
        <v>1.25</v>
      </c>
      <c r="AJ1740" s="54">
        <v>1.25</v>
      </c>
      <c r="AK1740" s="1">
        <v>7.5</v>
      </c>
      <c r="AL1740" s="1">
        <v>7.5</v>
      </c>
      <c r="AM1740" s="1">
        <v>15</v>
      </c>
      <c r="AN1740" s="1">
        <v>15</v>
      </c>
      <c r="AO1740" s="1">
        <v>5</v>
      </c>
      <c r="AP1740" s="1">
        <v>10</v>
      </c>
      <c r="AQ1740" s="1">
        <v>10</v>
      </c>
      <c r="AR1740" s="1">
        <v>15</v>
      </c>
      <c r="AS1740" s="1">
        <v>5</v>
      </c>
      <c r="AT1740" s="1">
        <v>5</v>
      </c>
      <c r="AU1740" s="1">
        <v>2.5</v>
      </c>
      <c r="AV1740" s="1">
        <v>2.5</v>
      </c>
      <c r="AW1740" s="142">
        <f t="shared" si="58"/>
        <v>141317</v>
      </c>
      <c r="AX1740" s="142" t="str">
        <f t="shared" si="59"/>
        <v>141317-000</v>
      </c>
    </row>
    <row r="1741" spans="1:50">
      <c r="C1741" s="1" t="s">
        <v>1342</v>
      </c>
      <c r="E1741" s="1">
        <v>14</v>
      </c>
      <c r="F1741" s="1">
        <v>12</v>
      </c>
      <c r="G1741" s="1">
        <v>12</v>
      </c>
      <c r="H1741" s="1">
        <v>250</v>
      </c>
      <c r="I1741" s="53">
        <v>3</v>
      </c>
      <c r="J1741" s="1">
        <v>100</v>
      </c>
      <c r="K1741" s="1">
        <v>0</v>
      </c>
      <c r="L1741" s="53">
        <v>3</v>
      </c>
      <c r="M1741" s="53">
        <v>0</v>
      </c>
      <c r="N1741" s="53">
        <v>0</v>
      </c>
      <c r="O1741" s="53">
        <v>0</v>
      </c>
      <c r="P1741" s="53">
        <v>0</v>
      </c>
      <c r="Q1741" s="53">
        <v>0</v>
      </c>
      <c r="R1741" s="53">
        <v>0</v>
      </c>
      <c r="S1741" s="53">
        <v>0</v>
      </c>
      <c r="T1741" s="53">
        <v>0</v>
      </c>
      <c r="U1741" s="53">
        <v>0</v>
      </c>
      <c r="V1741" s="53">
        <v>0</v>
      </c>
      <c r="W1741" s="53">
        <v>0</v>
      </c>
      <c r="X1741" s="53">
        <v>10</v>
      </c>
      <c r="Y1741" s="53">
        <v>50</v>
      </c>
      <c r="Z1741" s="53">
        <v>40</v>
      </c>
      <c r="AA1741" s="53">
        <v>0</v>
      </c>
      <c r="AB1741" s="53">
        <v>0</v>
      </c>
      <c r="AC1741" s="54">
        <v>0</v>
      </c>
      <c r="AD1741" s="54">
        <v>0</v>
      </c>
      <c r="AE1741" s="54">
        <v>0</v>
      </c>
      <c r="AF1741" s="54">
        <v>0</v>
      </c>
      <c r="AG1741" s="54">
        <v>0</v>
      </c>
      <c r="AH1741" s="54">
        <v>0</v>
      </c>
      <c r="AI1741" s="54">
        <v>0</v>
      </c>
      <c r="AJ1741" s="54">
        <v>0</v>
      </c>
      <c r="AK1741" s="1" t="s">
        <v>1032</v>
      </c>
      <c r="AL1741" s="1" t="s">
        <v>1032</v>
      </c>
      <c r="AM1741" s="1" t="s">
        <v>1032</v>
      </c>
      <c r="AN1741" s="1" t="s">
        <v>1032</v>
      </c>
      <c r="AO1741" s="1" t="s">
        <v>1032</v>
      </c>
      <c r="AP1741" s="1" t="s">
        <v>1032</v>
      </c>
      <c r="AQ1741" s="1" t="s">
        <v>1032</v>
      </c>
      <c r="AR1741" s="1" t="s">
        <v>1032</v>
      </c>
      <c r="AS1741" s="1" t="s">
        <v>1032</v>
      </c>
      <c r="AT1741" s="1" t="s">
        <v>1032</v>
      </c>
      <c r="AU1741" s="1" t="s">
        <v>1032</v>
      </c>
      <c r="AV1741" s="1" t="s">
        <v>1032</v>
      </c>
      <c r="AW1741" s="142" t="str">
        <f t="shared" si="58"/>
        <v/>
      </c>
      <c r="AX1741" s="142" t="str">
        <f t="shared" si="59"/>
        <v/>
      </c>
    </row>
    <row r="1742" spans="1:50">
      <c r="B1742" s="1" t="s">
        <v>1359</v>
      </c>
      <c r="C1742" s="1" t="s">
        <v>1343</v>
      </c>
      <c r="D1742" s="1" t="s">
        <v>1344</v>
      </c>
      <c r="E1742" s="1">
        <v>10</v>
      </c>
      <c r="F1742" s="1">
        <v>10</v>
      </c>
      <c r="G1742" s="1">
        <v>10</v>
      </c>
      <c r="H1742" s="1">
        <v>1000</v>
      </c>
      <c r="I1742" s="53">
        <v>1</v>
      </c>
      <c r="J1742" s="1">
        <v>100</v>
      </c>
      <c r="L1742" s="53">
        <v>1</v>
      </c>
      <c r="M1742" s="53">
        <v>0</v>
      </c>
      <c r="N1742" s="53">
        <v>0</v>
      </c>
      <c r="O1742" s="53">
        <v>0</v>
      </c>
      <c r="P1742" s="53">
        <v>0</v>
      </c>
      <c r="Q1742" s="53">
        <v>0</v>
      </c>
      <c r="R1742" s="53">
        <v>0</v>
      </c>
      <c r="S1742" s="53">
        <v>0</v>
      </c>
      <c r="T1742" s="53">
        <v>0</v>
      </c>
      <c r="U1742" s="53">
        <v>0</v>
      </c>
      <c r="V1742" s="53">
        <v>0</v>
      </c>
      <c r="W1742" s="53">
        <v>0</v>
      </c>
      <c r="X1742" s="53">
        <v>10</v>
      </c>
      <c r="Y1742" s="53">
        <v>50</v>
      </c>
      <c r="Z1742" s="53">
        <v>40</v>
      </c>
      <c r="AA1742" s="53">
        <v>0</v>
      </c>
      <c r="AB1742" s="53">
        <v>0</v>
      </c>
      <c r="AC1742" s="54">
        <v>0</v>
      </c>
      <c r="AD1742" s="54">
        <v>0</v>
      </c>
      <c r="AE1742" s="54">
        <v>0</v>
      </c>
      <c r="AF1742" s="54">
        <v>0</v>
      </c>
      <c r="AG1742" s="54">
        <v>0</v>
      </c>
      <c r="AH1742" s="54">
        <v>0</v>
      </c>
      <c r="AI1742" s="54">
        <v>0</v>
      </c>
      <c r="AJ1742" s="54">
        <v>0</v>
      </c>
      <c r="AW1742" s="142" t="str">
        <f t="shared" si="58"/>
        <v/>
      </c>
      <c r="AX1742" s="142" t="str">
        <f t="shared" si="59"/>
        <v/>
      </c>
    </row>
    <row r="1743" spans="1:50">
      <c r="B1743" s="1" t="s">
        <v>1359</v>
      </c>
      <c r="C1743" s="1" t="s">
        <v>1343</v>
      </c>
      <c r="D1743" s="1" t="s">
        <v>1350</v>
      </c>
      <c r="E1743" s="1">
        <v>4</v>
      </c>
      <c r="F1743" s="1">
        <v>2</v>
      </c>
      <c r="G1743" s="1">
        <v>2</v>
      </c>
      <c r="H1743" s="1">
        <v>1000</v>
      </c>
      <c r="I1743" s="53">
        <v>2</v>
      </c>
      <c r="J1743" s="1">
        <v>100</v>
      </c>
      <c r="L1743" s="53">
        <v>2</v>
      </c>
      <c r="M1743" s="53">
        <v>0</v>
      </c>
      <c r="N1743" s="53">
        <v>0</v>
      </c>
      <c r="O1743" s="53">
        <v>0</v>
      </c>
      <c r="P1743" s="53">
        <v>0</v>
      </c>
      <c r="Q1743" s="53">
        <v>0</v>
      </c>
      <c r="R1743" s="53">
        <v>0</v>
      </c>
      <c r="S1743" s="53">
        <v>0</v>
      </c>
      <c r="T1743" s="53">
        <v>0</v>
      </c>
      <c r="U1743" s="53">
        <v>0</v>
      </c>
      <c r="V1743" s="53">
        <v>0</v>
      </c>
      <c r="W1743" s="53">
        <v>0</v>
      </c>
      <c r="X1743" s="53">
        <v>10</v>
      </c>
      <c r="Y1743" s="53">
        <v>50</v>
      </c>
      <c r="Z1743" s="53">
        <v>40</v>
      </c>
      <c r="AA1743" s="53">
        <v>0</v>
      </c>
      <c r="AB1743" s="53">
        <v>0</v>
      </c>
      <c r="AC1743" s="54">
        <v>0</v>
      </c>
      <c r="AD1743" s="54">
        <v>0</v>
      </c>
      <c r="AE1743" s="54">
        <v>0</v>
      </c>
      <c r="AF1743" s="54">
        <v>0</v>
      </c>
      <c r="AG1743" s="54">
        <v>0</v>
      </c>
      <c r="AH1743" s="54">
        <v>0</v>
      </c>
      <c r="AI1743" s="54">
        <v>0</v>
      </c>
      <c r="AJ1743" s="54">
        <v>0</v>
      </c>
      <c r="AW1743" s="142" t="str">
        <f t="shared" si="58"/>
        <v/>
      </c>
      <c r="AX1743" s="142" t="str">
        <f t="shared" si="59"/>
        <v/>
      </c>
    </row>
    <row r="1744" spans="1:50">
      <c r="C1744" s="1" t="s">
        <v>1131</v>
      </c>
      <c r="E1744" s="1">
        <v>205</v>
      </c>
      <c r="F1744" s="1">
        <v>750</v>
      </c>
      <c r="G1744" s="1">
        <v>750</v>
      </c>
      <c r="H1744" s="1">
        <v>600</v>
      </c>
      <c r="I1744" s="53">
        <v>450</v>
      </c>
      <c r="J1744" s="1">
        <v>82.5</v>
      </c>
      <c r="K1744" s="1">
        <v>17.5</v>
      </c>
      <c r="L1744" s="53">
        <v>450</v>
      </c>
      <c r="M1744" s="53">
        <v>7.5</v>
      </c>
      <c r="N1744" s="53">
        <v>7.5</v>
      </c>
      <c r="O1744" s="53">
        <v>15</v>
      </c>
      <c r="P1744" s="53">
        <v>15</v>
      </c>
      <c r="Q1744" s="53">
        <v>5</v>
      </c>
      <c r="R1744" s="53">
        <v>10</v>
      </c>
      <c r="S1744" s="53">
        <v>10</v>
      </c>
      <c r="T1744" s="53">
        <v>15</v>
      </c>
      <c r="U1744" s="53">
        <v>5</v>
      </c>
      <c r="V1744" s="53">
        <v>5</v>
      </c>
      <c r="W1744" s="53">
        <v>2.5</v>
      </c>
      <c r="X1744" s="53">
        <v>2.5</v>
      </c>
      <c r="Y1744" s="53">
        <v>7.5</v>
      </c>
      <c r="Z1744" s="53">
        <v>7.5</v>
      </c>
      <c r="AA1744" s="53">
        <v>15</v>
      </c>
      <c r="AB1744" s="53">
        <v>15</v>
      </c>
      <c r="AC1744" s="54">
        <v>5</v>
      </c>
      <c r="AD1744" s="54">
        <v>10</v>
      </c>
      <c r="AE1744" s="54">
        <v>10</v>
      </c>
      <c r="AF1744" s="54">
        <v>15</v>
      </c>
      <c r="AG1744" s="54">
        <v>5</v>
      </c>
      <c r="AH1744" s="54">
        <v>5</v>
      </c>
      <c r="AI1744" s="54">
        <v>2.5</v>
      </c>
      <c r="AJ1744" s="54">
        <v>2.5</v>
      </c>
      <c r="AK1744" s="1">
        <v>7.5</v>
      </c>
      <c r="AL1744" s="1">
        <v>7.5</v>
      </c>
      <c r="AM1744" s="1">
        <v>15</v>
      </c>
      <c r="AN1744" s="1">
        <v>15</v>
      </c>
      <c r="AO1744" s="1">
        <v>5</v>
      </c>
      <c r="AP1744" s="1">
        <v>10</v>
      </c>
      <c r="AQ1744" s="1">
        <v>10</v>
      </c>
      <c r="AR1744" s="1">
        <v>15</v>
      </c>
      <c r="AS1744" s="1">
        <v>5</v>
      </c>
      <c r="AT1744" s="1">
        <v>5</v>
      </c>
      <c r="AU1744" s="1">
        <v>2.5</v>
      </c>
      <c r="AV1744" s="1">
        <v>2.5</v>
      </c>
      <c r="AW1744" s="142" t="str">
        <f t="shared" si="58"/>
        <v/>
      </c>
      <c r="AX1744" s="142" t="str">
        <f t="shared" si="59"/>
        <v/>
      </c>
    </row>
    <row r="1745" spans="1:50">
      <c r="B1745" s="1" t="s">
        <v>792</v>
      </c>
      <c r="C1745" s="1" t="s">
        <v>1132</v>
      </c>
      <c r="D1745" s="1" t="s">
        <v>1135</v>
      </c>
      <c r="E1745" s="1">
        <v>50</v>
      </c>
      <c r="F1745" s="1">
        <v>200</v>
      </c>
      <c r="G1745" s="1">
        <v>200</v>
      </c>
      <c r="H1745" s="1">
        <v>600</v>
      </c>
      <c r="I1745" s="53">
        <v>120</v>
      </c>
      <c r="J1745" s="1">
        <v>70</v>
      </c>
      <c r="K1745" s="1">
        <v>30</v>
      </c>
      <c r="L1745" s="53">
        <v>120</v>
      </c>
      <c r="M1745" s="53">
        <v>5</v>
      </c>
      <c r="N1745" s="53">
        <v>5</v>
      </c>
      <c r="O1745" s="53">
        <v>10</v>
      </c>
      <c r="P1745" s="53">
        <v>10</v>
      </c>
      <c r="Q1745" s="53">
        <v>10</v>
      </c>
      <c r="R1745" s="53">
        <v>10</v>
      </c>
      <c r="S1745" s="53">
        <v>10</v>
      </c>
      <c r="T1745" s="53">
        <v>10</v>
      </c>
      <c r="U1745" s="53">
        <v>10</v>
      </c>
      <c r="V1745" s="53">
        <v>10</v>
      </c>
      <c r="W1745" s="53">
        <v>5</v>
      </c>
      <c r="X1745" s="53">
        <v>5</v>
      </c>
      <c r="Y1745" s="53">
        <v>5</v>
      </c>
      <c r="Z1745" s="53">
        <v>5</v>
      </c>
      <c r="AA1745" s="53">
        <v>10</v>
      </c>
      <c r="AB1745" s="53">
        <v>10</v>
      </c>
      <c r="AC1745" s="54">
        <v>10</v>
      </c>
      <c r="AD1745" s="54">
        <v>10</v>
      </c>
      <c r="AE1745" s="54">
        <v>10</v>
      </c>
      <c r="AF1745" s="54">
        <v>10</v>
      </c>
      <c r="AG1745" s="54">
        <v>10</v>
      </c>
      <c r="AH1745" s="54">
        <v>10</v>
      </c>
      <c r="AI1745" s="54">
        <v>5</v>
      </c>
      <c r="AJ1745" s="54">
        <v>5</v>
      </c>
      <c r="AK1745" s="1">
        <v>5</v>
      </c>
      <c r="AL1745" s="1">
        <v>5</v>
      </c>
      <c r="AM1745" s="1">
        <v>10</v>
      </c>
      <c r="AN1745" s="1">
        <v>10</v>
      </c>
      <c r="AO1745" s="1">
        <v>10</v>
      </c>
      <c r="AP1745" s="1">
        <v>10</v>
      </c>
      <c r="AQ1745" s="1">
        <v>10</v>
      </c>
      <c r="AR1745" s="1">
        <v>10</v>
      </c>
      <c r="AS1745" s="1">
        <v>10</v>
      </c>
      <c r="AT1745" s="1">
        <v>10</v>
      </c>
      <c r="AU1745" s="1">
        <v>5</v>
      </c>
      <c r="AV1745" s="1">
        <v>5</v>
      </c>
      <c r="AW1745" s="142">
        <f t="shared" si="58"/>
        <v>141317</v>
      </c>
      <c r="AX1745" s="142" t="str">
        <f t="shared" si="59"/>
        <v>141317-000</v>
      </c>
    </row>
    <row r="1746" spans="1:50">
      <c r="C1746" s="1" t="s">
        <v>1132</v>
      </c>
      <c r="D1746" s="1" t="s">
        <v>1136</v>
      </c>
      <c r="E1746" s="1">
        <v>100</v>
      </c>
      <c r="F1746" s="1">
        <v>300</v>
      </c>
      <c r="G1746" s="1">
        <v>300</v>
      </c>
      <c r="H1746" s="1">
        <v>600</v>
      </c>
      <c r="I1746" s="53">
        <v>180</v>
      </c>
      <c r="J1746" s="1">
        <v>60</v>
      </c>
      <c r="K1746" s="1">
        <v>40</v>
      </c>
      <c r="L1746" s="53">
        <v>180</v>
      </c>
      <c r="M1746" s="53">
        <v>5</v>
      </c>
      <c r="N1746" s="53">
        <v>5</v>
      </c>
      <c r="O1746" s="53">
        <v>10</v>
      </c>
      <c r="P1746" s="53">
        <v>10</v>
      </c>
      <c r="Q1746" s="53">
        <v>10</v>
      </c>
      <c r="R1746" s="53">
        <v>10</v>
      </c>
      <c r="S1746" s="53">
        <v>10</v>
      </c>
      <c r="T1746" s="53">
        <v>10</v>
      </c>
      <c r="U1746" s="53">
        <v>10</v>
      </c>
      <c r="V1746" s="53">
        <v>10</v>
      </c>
      <c r="W1746" s="53">
        <v>5</v>
      </c>
      <c r="X1746" s="53">
        <v>5</v>
      </c>
      <c r="Y1746" s="53">
        <v>5</v>
      </c>
      <c r="Z1746" s="53">
        <v>5</v>
      </c>
      <c r="AA1746" s="53">
        <v>10</v>
      </c>
      <c r="AB1746" s="53">
        <v>10</v>
      </c>
      <c r="AC1746" s="54">
        <v>10</v>
      </c>
      <c r="AD1746" s="54">
        <v>10</v>
      </c>
      <c r="AE1746" s="54">
        <v>10</v>
      </c>
      <c r="AF1746" s="54">
        <v>10</v>
      </c>
      <c r="AG1746" s="54">
        <v>10</v>
      </c>
      <c r="AH1746" s="54">
        <v>10</v>
      </c>
      <c r="AI1746" s="54">
        <v>5</v>
      </c>
      <c r="AJ1746" s="54">
        <v>5</v>
      </c>
      <c r="AK1746" s="1">
        <v>5</v>
      </c>
      <c r="AL1746" s="1">
        <v>5</v>
      </c>
      <c r="AM1746" s="1">
        <v>10</v>
      </c>
      <c r="AN1746" s="1">
        <v>10</v>
      </c>
      <c r="AO1746" s="1">
        <v>10</v>
      </c>
      <c r="AP1746" s="1">
        <v>10</v>
      </c>
      <c r="AQ1746" s="1">
        <v>10</v>
      </c>
      <c r="AR1746" s="1">
        <v>10</v>
      </c>
      <c r="AS1746" s="1">
        <v>10</v>
      </c>
      <c r="AT1746" s="1">
        <v>10</v>
      </c>
      <c r="AU1746" s="1">
        <v>5</v>
      </c>
      <c r="AV1746" s="1">
        <v>5</v>
      </c>
      <c r="AW1746" s="142" t="str">
        <f t="shared" si="58"/>
        <v/>
      </c>
      <c r="AX1746" s="142" t="str">
        <f t="shared" si="59"/>
        <v/>
      </c>
    </row>
    <row r="1747" spans="1:50">
      <c r="C1747" s="1" t="s">
        <v>1132</v>
      </c>
      <c r="D1747" s="1" t="s">
        <v>1133</v>
      </c>
      <c r="E1747" s="1">
        <v>20</v>
      </c>
      <c r="F1747" s="1">
        <v>50</v>
      </c>
      <c r="G1747" s="1">
        <v>50</v>
      </c>
      <c r="H1747" s="1">
        <v>600</v>
      </c>
      <c r="I1747" s="53">
        <v>30</v>
      </c>
      <c r="J1747" s="1">
        <v>100</v>
      </c>
      <c r="K1747" s="1">
        <v>0</v>
      </c>
      <c r="L1747" s="53">
        <v>30</v>
      </c>
      <c r="M1747" s="53">
        <v>10</v>
      </c>
      <c r="N1747" s="53">
        <v>10</v>
      </c>
      <c r="O1747" s="53">
        <v>20</v>
      </c>
      <c r="P1747" s="53">
        <v>20</v>
      </c>
      <c r="Q1747" s="53">
        <v>0</v>
      </c>
      <c r="R1747" s="53">
        <v>10</v>
      </c>
      <c r="S1747" s="53">
        <v>10</v>
      </c>
      <c r="T1747" s="53">
        <v>20</v>
      </c>
      <c r="U1747" s="53">
        <v>0</v>
      </c>
      <c r="V1747" s="53">
        <v>0</v>
      </c>
      <c r="W1747" s="53">
        <v>0</v>
      </c>
      <c r="X1747" s="53">
        <v>0</v>
      </c>
      <c r="Y1747" s="53">
        <v>10</v>
      </c>
      <c r="Z1747" s="53">
        <v>10</v>
      </c>
      <c r="AA1747" s="53">
        <v>20</v>
      </c>
      <c r="AB1747" s="53">
        <v>20</v>
      </c>
      <c r="AC1747" s="54">
        <v>0</v>
      </c>
      <c r="AD1747" s="54">
        <v>10</v>
      </c>
      <c r="AE1747" s="54">
        <v>10</v>
      </c>
      <c r="AF1747" s="54">
        <v>20</v>
      </c>
      <c r="AG1747" s="54">
        <v>0</v>
      </c>
      <c r="AH1747" s="54">
        <v>0</v>
      </c>
      <c r="AI1747" s="54">
        <v>0</v>
      </c>
      <c r="AJ1747" s="54">
        <v>0</v>
      </c>
      <c r="AK1747" s="1">
        <v>10</v>
      </c>
      <c r="AL1747" s="1">
        <v>10</v>
      </c>
      <c r="AM1747" s="1">
        <v>20</v>
      </c>
      <c r="AN1747" s="1">
        <v>20</v>
      </c>
      <c r="AO1747" s="1">
        <v>0</v>
      </c>
      <c r="AP1747" s="1">
        <v>10</v>
      </c>
      <c r="AQ1747" s="1">
        <v>10</v>
      </c>
      <c r="AR1747" s="1">
        <v>20</v>
      </c>
      <c r="AS1747" s="1">
        <v>0</v>
      </c>
      <c r="AT1747" s="1">
        <v>0</v>
      </c>
      <c r="AU1747" s="1">
        <v>0</v>
      </c>
      <c r="AV1747" s="1">
        <v>0</v>
      </c>
      <c r="AW1747" s="142" t="str">
        <f t="shared" si="58"/>
        <v/>
      </c>
      <c r="AX1747" s="142" t="str">
        <f t="shared" si="59"/>
        <v/>
      </c>
    </row>
    <row r="1748" spans="1:50">
      <c r="C1748" s="1" t="s">
        <v>1132</v>
      </c>
      <c r="D1748" s="1" t="s">
        <v>1134</v>
      </c>
      <c r="E1748" s="1">
        <v>35</v>
      </c>
      <c r="F1748" s="1">
        <v>200</v>
      </c>
      <c r="G1748" s="1">
        <v>200</v>
      </c>
      <c r="H1748" s="1">
        <v>600</v>
      </c>
      <c r="I1748" s="53">
        <v>120</v>
      </c>
      <c r="J1748" s="1">
        <v>100</v>
      </c>
      <c r="K1748" s="1">
        <v>0</v>
      </c>
      <c r="L1748" s="53">
        <v>120</v>
      </c>
      <c r="M1748" s="53">
        <v>10</v>
      </c>
      <c r="N1748" s="53">
        <v>10</v>
      </c>
      <c r="O1748" s="53">
        <v>20</v>
      </c>
      <c r="P1748" s="53">
        <v>20</v>
      </c>
      <c r="Q1748" s="53">
        <v>0</v>
      </c>
      <c r="R1748" s="53">
        <v>10</v>
      </c>
      <c r="S1748" s="53">
        <v>10</v>
      </c>
      <c r="T1748" s="53">
        <v>20</v>
      </c>
      <c r="U1748" s="53">
        <v>0</v>
      </c>
      <c r="V1748" s="53">
        <v>0</v>
      </c>
      <c r="W1748" s="53">
        <v>0</v>
      </c>
      <c r="X1748" s="53">
        <v>0</v>
      </c>
      <c r="Y1748" s="53">
        <v>10</v>
      </c>
      <c r="Z1748" s="53">
        <v>10</v>
      </c>
      <c r="AA1748" s="53">
        <v>20</v>
      </c>
      <c r="AB1748" s="53">
        <v>20</v>
      </c>
      <c r="AC1748" s="54">
        <v>0</v>
      </c>
      <c r="AD1748" s="54">
        <v>10</v>
      </c>
      <c r="AE1748" s="54">
        <v>10</v>
      </c>
      <c r="AF1748" s="54">
        <v>20</v>
      </c>
      <c r="AG1748" s="54">
        <v>0</v>
      </c>
      <c r="AH1748" s="54">
        <v>0</v>
      </c>
      <c r="AI1748" s="54">
        <v>0</v>
      </c>
      <c r="AJ1748" s="54">
        <v>0</v>
      </c>
      <c r="AK1748" s="1">
        <v>10</v>
      </c>
      <c r="AL1748" s="1">
        <v>10</v>
      </c>
      <c r="AM1748" s="1">
        <v>20</v>
      </c>
      <c r="AN1748" s="1">
        <v>20</v>
      </c>
      <c r="AO1748" s="1">
        <v>0</v>
      </c>
      <c r="AP1748" s="1">
        <v>10</v>
      </c>
      <c r="AQ1748" s="1">
        <v>10</v>
      </c>
      <c r="AR1748" s="1">
        <v>20</v>
      </c>
      <c r="AS1748" s="1">
        <v>0</v>
      </c>
      <c r="AT1748" s="1">
        <v>0</v>
      </c>
      <c r="AU1748" s="1">
        <v>0</v>
      </c>
      <c r="AV1748" s="1">
        <v>0</v>
      </c>
      <c r="AW1748" s="142" t="str">
        <f t="shared" si="58"/>
        <v/>
      </c>
      <c r="AX1748" s="142" t="str">
        <f t="shared" si="59"/>
        <v/>
      </c>
    </row>
    <row r="1749" spans="1:50">
      <c r="A1749" s="20">
        <v>31402</v>
      </c>
      <c r="B1749" s="1" t="s">
        <v>833</v>
      </c>
      <c r="C1749" s="1" t="s">
        <v>1031</v>
      </c>
      <c r="E1749" s="1">
        <v>84</v>
      </c>
      <c r="F1749" s="1">
        <v>113</v>
      </c>
      <c r="G1749" s="1">
        <v>113</v>
      </c>
      <c r="H1749" s="1">
        <v>2761</v>
      </c>
      <c r="I1749" s="53">
        <v>312</v>
      </c>
      <c r="J1749" s="1">
        <v>100</v>
      </c>
      <c r="K1749" s="1">
        <v>0</v>
      </c>
      <c r="L1749" s="53">
        <v>316.60000000000002</v>
      </c>
      <c r="M1749" s="53" t="s">
        <v>1032</v>
      </c>
      <c r="N1749" s="53" t="s">
        <v>1032</v>
      </c>
      <c r="O1749" s="53">
        <v>20</v>
      </c>
      <c r="P1749" s="53">
        <v>23.333333333333332</v>
      </c>
      <c r="Q1749" s="53" t="s">
        <v>1032</v>
      </c>
      <c r="R1749" s="53">
        <v>6.666666666666667</v>
      </c>
      <c r="S1749" s="53">
        <v>26.666666666666668</v>
      </c>
      <c r="T1749" s="53">
        <v>30</v>
      </c>
      <c r="U1749" s="53">
        <v>6.666666666666667</v>
      </c>
      <c r="V1749" s="53">
        <v>3.3333333333333335</v>
      </c>
      <c r="W1749" s="53">
        <v>23.333333333333332</v>
      </c>
      <c r="X1749" s="53">
        <v>26.666666666666668</v>
      </c>
      <c r="Y1749" s="53" t="s">
        <v>1032</v>
      </c>
      <c r="Z1749" s="53" t="s">
        <v>1032</v>
      </c>
      <c r="AA1749" s="53">
        <v>30</v>
      </c>
      <c r="AB1749" s="53">
        <v>25.833333333333332</v>
      </c>
      <c r="AC1749" s="54">
        <v>11.666666666666666</v>
      </c>
      <c r="AD1749" s="54">
        <v>13.333333333333334</v>
      </c>
      <c r="AE1749" s="54">
        <v>26.666666666666668</v>
      </c>
      <c r="AF1749" s="54">
        <v>30</v>
      </c>
      <c r="AG1749" s="54">
        <v>6.666666666666667</v>
      </c>
      <c r="AH1749" s="54">
        <v>3.3333333333333335</v>
      </c>
      <c r="AI1749" s="54">
        <v>23.333333333333332</v>
      </c>
      <c r="AJ1749" s="54">
        <v>25</v>
      </c>
      <c r="AK1749" s="1" t="s">
        <v>1032</v>
      </c>
      <c r="AL1749" s="1" t="s">
        <v>1032</v>
      </c>
      <c r="AM1749" s="1" t="s">
        <v>1032</v>
      </c>
      <c r="AN1749" s="1">
        <v>20</v>
      </c>
      <c r="AO1749" s="1">
        <v>0</v>
      </c>
      <c r="AP1749" s="1">
        <v>10</v>
      </c>
      <c r="AQ1749" s="1">
        <v>10</v>
      </c>
      <c r="AR1749" s="1">
        <v>25</v>
      </c>
      <c r="AS1749" s="1">
        <v>10</v>
      </c>
      <c r="AT1749" s="1">
        <v>5</v>
      </c>
      <c r="AU1749" s="1">
        <v>5</v>
      </c>
      <c r="AV1749" s="1">
        <v>15</v>
      </c>
      <c r="AW1749" s="142">
        <f t="shared" si="58"/>
        <v>141332</v>
      </c>
      <c r="AX1749" s="142" t="str">
        <f t="shared" si="59"/>
        <v>141332-000</v>
      </c>
    </row>
    <row r="1750" spans="1:50">
      <c r="C1750" s="1" t="s">
        <v>1086</v>
      </c>
      <c r="E1750" s="1">
        <v>20</v>
      </c>
      <c r="F1750" s="1">
        <v>47</v>
      </c>
      <c r="G1750" s="1">
        <v>47</v>
      </c>
      <c r="H1750" s="1">
        <v>2000</v>
      </c>
      <c r="I1750" s="53">
        <v>94</v>
      </c>
      <c r="J1750" s="1">
        <v>100</v>
      </c>
      <c r="K1750" s="1">
        <v>0</v>
      </c>
      <c r="L1750" s="53">
        <v>94</v>
      </c>
      <c r="M1750" s="53" t="s">
        <v>1032</v>
      </c>
      <c r="N1750" s="53" t="s">
        <v>1032</v>
      </c>
      <c r="O1750" s="53">
        <v>0</v>
      </c>
      <c r="P1750" s="53">
        <v>0</v>
      </c>
      <c r="Q1750" s="53" t="s">
        <v>1032</v>
      </c>
      <c r="R1750" s="53">
        <v>20</v>
      </c>
      <c r="S1750" s="53">
        <v>20</v>
      </c>
      <c r="T1750" s="53">
        <v>20</v>
      </c>
      <c r="U1750" s="53">
        <v>20</v>
      </c>
      <c r="V1750" s="53">
        <v>10</v>
      </c>
      <c r="W1750" s="53">
        <v>10</v>
      </c>
      <c r="X1750" s="53">
        <v>0</v>
      </c>
      <c r="Y1750" s="53" t="s">
        <v>1032</v>
      </c>
      <c r="Z1750" s="53" t="s">
        <v>1032</v>
      </c>
      <c r="AA1750" s="53">
        <v>0</v>
      </c>
      <c r="AB1750" s="53">
        <v>0</v>
      </c>
      <c r="AC1750" s="54">
        <v>0</v>
      </c>
      <c r="AD1750" s="54">
        <v>20</v>
      </c>
      <c r="AE1750" s="54">
        <v>20</v>
      </c>
      <c r="AF1750" s="54">
        <v>20</v>
      </c>
      <c r="AG1750" s="54">
        <v>20</v>
      </c>
      <c r="AH1750" s="54">
        <v>10</v>
      </c>
      <c r="AI1750" s="54">
        <v>10</v>
      </c>
      <c r="AJ1750" s="54">
        <v>0</v>
      </c>
      <c r="AK1750" s="1" t="s">
        <v>1032</v>
      </c>
      <c r="AL1750" s="1" t="s">
        <v>1032</v>
      </c>
      <c r="AM1750" s="1" t="s">
        <v>1032</v>
      </c>
      <c r="AN1750" s="1">
        <v>0</v>
      </c>
      <c r="AO1750" s="1">
        <v>0</v>
      </c>
      <c r="AP1750" s="1">
        <v>20</v>
      </c>
      <c r="AQ1750" s="1">
        <v>20</v>
      </c>
      <c r="AR1750" s="1">
        <v>20</v>
      </c>
      <c r="AS1750" s="1">
        <v>20</v>
      </c>
      <c r="AT1750" s="1">
        <v>10</v>
      </c>
      <c r="AU1750" s="1">
        <v>10</v>
      </c>
      <c r="AV1750" s="1">
        <v>0</v>
      </c>
      <c r="AW1750" s="142" t="str">
        <f t="shared" si="58"/>
        <v/>
      </c>
      <c r="AX1750" s="142" t="str">
        <f t="shared" si="59"/>
        <v/>
      </c>
    </row>
    <row r="1751" spans="1:50">
      <c r="C1751" s="1" t="s">
        <v>1087</v>
      </c>
      <c r="D1751" s="1" t="s">
        <v>1088</v>
      </c>
      <c r="O1751" s="53">
        <v>0</v>
      </c>
      <c r="P1751" s="53">
        <v>0</v>
      </c>
      <c r="X1751" s="53">
        <v>0</v>
      </c>
      <c r="AA1751" s="53">
        <v>0</v>
      </c>
      <c r="AB1751" s="53">
        <v>0</v>
      </c>
      <c r="AC1751" s="54">
        <v>0</v>
      </c>
      <c r="AJ1751" s="54">
        <v>0</v>
      </c>
      <c r="AN1751" s="1">
        <v>0</v>
      </c>
      <c r="AO1751" s="1">
        <v>0</v>
      </c>
      <c r="AV1751" s="1">
        <v>0</v>
      </c>
      <c r="AW1751" s="142" t="str">
        <f t="shared" si="58"/>
        <v/>
      </c>
      <c r="AX1751" s="142" t="str">
        <f t="shared" si="59"/>
        <v/>
      </c>
    </row>
    <row r="1752" spans="1:50">
      <c r="C1752" s="1" t="s">
        <v>1087</v>
      </c>
      <c r="D1752" s="1" t="s">
        <v>1089</v>
      </c>
      <c r="E1752" s="1">
        <v>2</v>
      </c>
      <c r="F1752" s="1">
        <v>6</v>
      </c>
      <c r="G1752" s="1">
        <v>6</v>
      </c>
      <c r="H1752" s="1">
        <v>2000</v>
      </c>
      <c r="I1752" s="53">
        <v>12</v>
      </c>
      <c r="J1752" s="1">
        <v>100</v>
      </c>
      <c r="L1752" s="53">
        <v>12</v>
      </c>
      <c r="O1752" s="53">
        <v>0</v>
      </c>
      <c r="P1752" s="53">
        <v>0</v>
      </c>
      <c r="R1752" s="53">
        <v>20</v>
      </c>
      <c r="S1752" s="53">
        <v>20</v>
      </c>
      <c r="T1752" s="53">
        <v>20</v>
      </c>
      <c r="U1752" s="53">
        <v>20</v>
      </c>
      <c r="V1752" s="53">
        <v>10</v>
      </c>
      <c r="W1752" s="53">
        <v>10</v>
      </c>
      <c r="X1752" s="53">
        <v>0</v>
      </c>
      <c r="AA1752" s="53">
        <v>0</v>
      </c>
      <c r="AB1752" s="53">
        <v>0</v>
      </c>
      <c r="AC1752" s="54">
        <v>0</v>
      </c>
      <c r="AD1752" s="54">
        <v>20</v>
      </c>
      <c r="AE1752" s="54">
        <v>20</v>
      </c>
      <c r="AF1752" s="54">
        <v>20</v>
      </c>
      <c r="AG1752" s="54">
        <v>20</v>
      </c>
      <c r="AH1752" s="54">
        <v>10</v>
      </c>
      <c r="AI1752" s="54">
        <v>10</v>
      </c>
      <c r="AJ1752" s="54">
        <v>0</v>
      </c>
      <c r="AN1752" s="1">
        <v>0</v>
      </c>
      <c r="AO1752" s="1">
        <v>0</v>
      </c>
      <c r="AP1752" s="1">
        <v>20</v>
      </c>
      <c r="AQ1752" s="1">
        <v>20</v>
      </c>
      <c r="AR1752" s="1">
        <v>20</v>
      </c>
      <c r="AS1752" s="1">
        <v>20</v>
      </c>
      <c r="AT1752" s="1">
        <v>10</v>
      </c>
      <c r="AU1752" s="1">
        <v>10</v>
      </c>
      <c r="AV1752" s="1">
        <v>0</v>
      </c>
      <c r="AW1752" s="142" t="str">
        <f t="shared" si="58"/>
        <v/>
      </c>
      <c r="AX1752" s="142" t="str">
        <f t="shared" si="59"/>
        <v/>
      </c>
    </row>
    <row r="1753" spans="1:50">
      <c r="C1753" s="1" t="s">
        <v>1087</v>
      </c>
      <c r="D1753" s="1" t="s">
        <v>1090</v>
      </c>
      <c r="O1753" s="53">
        <v>0</v>
      </c>
      <c r="P1753" s="53">
        <v>0</v>
      </c>
      <c r="X1753" s="53">
        <v>0</v>
      </c>
      <c r="AA1753" s="53">
        <v>0</v>
      </c>
      <c r="AB1753" s="53">
        <v>0</v>
      </c>
      <c r="AC1753" s="54">
        <v>0</v>
      </c>
      <c r="AJ1753" s="54">
        <v>0</v>
      </c>
      <c r="AN1753" s="1">
        <v>0</v>
      </c>
      <c r="AO1753" s="1">
        <v>0</v>
      </c>
      <c r="AV1753" s="1">
        <v>0</v>
      </c>
      <c r="AW1753" s="142" t="str">
        <f t="shared" si="58"/>
        <v/>
      </c>
      <c r="AX1753" s="142" t="str">
        <f t="shared" si="59"/>
        <v/>
      </c>
    </row>
    <row r="1754" spans="1:50">
      <c r="C1754" s="1" t="s">
        <v>1087</v>
      </c>
      <c r="D1754" s="1" t="s">
        <v>1091</v>
      </c>
      <c r="O1754" s="53">
        <v>0</v>
      </c>
      <c r="P1754" s="53">
        <v>0</v>
      </c>
      <c r="X1754" s="53">
        <v>0</v>
      </c>
      <c r="AA1754" s="53">
        <v>0</v>
      </c>
      <c r="AB1754" s="53">
        <v>0</v>
      </c>
      <c r="AC1754" s="54">
        <v>0</v>
      </c>
      <c r="AJ1754" s="54">
        <v>0</v>
      </c>
      <c r="AN1754" s="1">
        <v>0</v>
      </c>
      <c r="AO1754" s="1">
        <v>0</v>
      </c>
      <c r="AV1754" s="1">
        <v>0</v>
      </c>
      <c r="AW1754" s="142" t="str">
        <f t="shared" si="58"/>
        <v/>
      </c>
      <c r="AX1754" s="142" t="str">
        <f t="shared" si="59"/>
        <v/>
      </c>
    </row>
    <row r="1755" spans="1:50">
      <c r="C1755" s="1" t="s">
        <v>1087</v>
      </c>
      <c r="D1755" s="1" t="s">
        <v>1092</v>
      </c>
      <c r="E1755" s="1">
        <v>18</v>
      </c>
      <c r="F1755" s="1">
        <v>41</v>
      </c>
      <c r="G1755" s="1">
        <v>41</v>
      </c>
      <c r="H1755" s="1">
        <v>2000</v>
      </c>
      <c r="I1755" s="53">
        <v>82</v>
      </c>
      <c r="J1755" s="1">
        <v>100</v>
      </c>
      <c r="L1755" s="53">
        <v>82</v>
      </c>
      <c r="O1755" s="53">
        <v>0</v>
      </c>
      <c r="P1755" s="53">
        <v>0</v>
      </c>
      <c r="R1755" s="53">
        <v>20</v>
      </c>
      <c r="S1755" s="53">
        <v>20</v>
      </c>
      <c r="T1755" s="53">
        <v>20</v>
      </c>
      <c r="U1755" s="53">
        <v>20</v>
      </c>
      <c r="V1755" s="53">
        <v>10</v>
      </c>
      <c r="W1755" s="53">
        <v>10</v>
      </c>
      <c r="X1755" s="53">
        <v>0</v>
      </c>
      <c r="AA1755" s="53">
        <v>0</v>
      </c>
      <c r="AB1755" s="53">
        <v>0</v>
      </c>
      <c r="AC1755" s="54">
        <v>0</v>
      </c>
      <c r="AD1755" s="54">
        <v>20</v>
      </c>
      <c r="AE1755" s="54">
        <v>20</v>
      </c>
      <c r="AF1755" s="54">
        <v>20</v>
      </c>
      <c r="AG1755" s="54">
        <v>20</v>
      </c>
      <c r="AH1755" s="54">
        <v>10</v>
      </c>
      <c r="AI1755" s="54">
        <v>10</v>
      </c>
      <c r="AJ1755" s="54">
        <v>0</v>
      </c>
      <c r="AN1755" s="1">
        <v>0</v>
      </c>
      <c r="AO1755" s="1">
        <v>0</v>
      </c>
      <c r="AP1755" s="1">
        <v>20</v>
      </c>
      <c r="AQ1755" s="1">
        <v>20</v>
      </c>
      <c r="AR1755" s="1">
        <v>20</v>
      </c>
      <c r="AS1755" s="1">
        <v>20</v>
      </c>
      <c r="AT1755" s="1">
        <v>10</v>
      </c>
      <c r="AU1755" s="1">
        <v>10</v>
      </c>
      <c r="AV1755" s="1">
        <v>0</v>
      </c>
      <c r="AW1755" s="142" t="str">
        <f t="shared" si="58"/>
        <v/>
      </c>
      <c r="AX1755" s="142" t="str">
        <f t="shared" si="59"/>
        <v/>
      </c>
    </row>
    <row r="1756" spans="1:50">
      <c r="C1756" s="1" t="s">
        <v>1191</v>
      </c>
      <c r="E1756" s="1">
        <v>23</v>
      </c>
      <c r="F1756" s="1">
        <v>23</v>
      </c>
      <c r="G1756" s="1">
        <v>23</v>
      </c>
      <c r="H1756" s="1">
        <v>2000</v>
      </c>
      <c r="I1756" s="53">
        <v>46</v>
      </c>
      <c r="L1756" s="53">
        <v>50.6</v>
      </c>
      <c r="M1756" s="53" t="s">
        <v>1032</v>
      </c>
      <c r="N1756" s="53" t="s">
        <v>1032</v>
      </c>
      <c r="O1756" s="53">
        <v>60</v>
      </c>
      <c r="P1756" s="53">
        <v>40</v>
      </c>
      <c r="Q1756" s="53" t="s">
        <v>1032</v>
      </c>
      <c r="R1756" s="53">
        <v>0</v>
      </c>
      <c r="S1756" s="53">
        <v>60</v>
      </c>
      <c r="T1756" s="53">
        <v>40</v>
      </c>
      <c r="U1756" s="53">
        <v>0</v>
      </c>
      <c r="V1756" s="53">
        <v>0</v>
      </c>
      <c r="W1756" s="53">
        <v>60</v>
      </c>
      <c r="X1756" s="53">
        <v>40</v>
      </c>
      <c r="Y1756" s="53" t="s">
        <v>1032</v>
      </c>
      <c r="Z1756" s="53" t="s">
        <v>1032</v>
      </c>
      <c r="AA1756" s="53">
        <v>60</v>
      </c>
      <c r="AB1756" s="53">
        <v>40</v>
      </c>
      <c r="AC1756" s="54">
        <v>0</v>
      </c>
      <c r="AD1756" s="54">
        <v>0</v>
      </c>
      <c r="AE1756" s="54">
        <v>60</v>
      </c>
      <c r="AF1756" s="54">
        <v>40</v>
      </c>
      <c r="AG1756" s="54">
        <v>0</v>
      </c>
      <c r="AH1756" s="54">
        <v>0</v>
      </c>
      <c r="AI1756" s="54">
        <v>60</v>
      </c>
      <c r="AJ1756" s="54">
        <v>40</v>
      </c>
      <c r="AK1756" s="1" t="s">
        <v>1032</v>
      </c>
      <c r="AL1756" s="1" t="s">
        <v>1032</v>
      </c>
      <c r="AM1756" s="1" t="s">
        <v>1032</v>
      </c>
      <c r="AN1756" s="1" t="s">
        <v>1032</v>
      </c>
      <c r="AO1756" s="1" t="s">
        <v>1032</v>
      </c>
      <c r="AP1756" s="1" t="s">
        <v>1032</v>
      </c>
      <c r="AQ1756" s="1" t="s">
        <v>1032</v>
      </c>
      <c r="AR1756" s="1" t="s">
        <v>1032</v>
      </c>
      <c r="AS1756" s="1" t="s">
        <v>1032</v>
      </c>
      <c r="AT1756" s="1" t="s">
        <v>1032</v>
      </c>
      <c r="AU1756" s="1" t="s">
        <v>1032</v>
      </c>
      <c r="AV1756" s="1" t="s">
        <v>1032</v>
      </c>
      <c r="AW1756" s="142" t="str">
        <f t="shared" si="58"/>
        <v/>
      </c>
      <c r="AX1756" s="142" t="str">
        <f t="shared" si="59"/>
        <v/>
      </c>
    </row>
    <row r="1757" spans="1:50">
      <c r="C1757" s="1" t="s">
        <v>1192</v>
      </c>
      <c r="D1757" s="1" t="s">
        <v>1198</v>
      </c>
      <c r="E1757" s="1">
        <v>15</v>
      </c>
      <c r="F1757" s="1">
        <v>15</v>
      </c>
      <c r="G1757" s="1">
        <v>15</v>
      </c>
      <c r="H1757" s="1">
        <v>2000</v>
      </c>
      <c r="I1757" s="53">
        <v>30</v>
      </c>
      <c r="L1757" s="53">
        <v>33</v>
      </c>
      <c r="O1757" s="53">
        <v>60</v>
      </c>
      <c r="P1757" s="53">
        <v>40</v>
      </c>
      <c r="R1757" s="53">
        <v>0</v>
      </c>
      <c r="S1757" s="53">
        <v>60</v>
      </c>
      <c r="T1757" s="53">
        <v>40</v>
      </c>
      <c r="U1757" s="53">
        <v>0</v>
      </c>
      <c r="V1757" s="53">
        <v>0</v>
      </c>
      <c r="W1757" s="53">
        <v>60</v>
      </c>
      <c r="X1757" s="53">
        <v>40</v>
      </c>
      <c r="AA1757" s="53">
        <v>60</v>
      </c>
      <c r="AB1757" s="53">
        <v>40</v>
      </c>
      <c r="AC1757" s="54">
        <v>0</v>
      </c>
      <c r="AD1757" s="54">
        <v>0</v>
      </c>
      <c r="AE1757" s="54">
        <v>60</v>
      </c>
      <c r="AF1757" s="54">
        <v>40</v>
      </c>
      <c r="AG1757" s="54">
        <v>0</v>
      </c>
      <c r="AH1757" s="54">
        <v>0</v>
      </c>
      <c r="AI1757" s="54">
        <v>60</v>
      </c>
      <c r="AJ1757" s="54">
        <v>40</v>
      </c>
      <c r="AW1757" s="142" t="str">
        <f t="shared" si="58"/>
        <v/>
      </c>
      <c r="AX1757" s="142" t="str">
        <f t="shared" si="59"/>
        <v/>
      </c>
    </row>
    <row r="1758" spans="1:50">
      <c r="D1758" s="1" t="s">
        <v>1202</v>
      </c>
      <c r="E1758" s="1">
        <v>8</v>
      </c>
      <c r="F1758" s="1">
        <v>8</v>
      </c>
      <c r="G1758" s="1">
        <v>8</v>
      </c>
      <c r="H1758" s="1">
        <v>2000</v>
      </c>
      <c r="I1758" s="53">
        <v>16</v>
      </c>
      <c r="L1758" s="53">
        <v>17.600000000000001</v>
      </c>
      <c r="O1758" s="53">
        <v>60</v>
      </c>
      <c r="P1758" s="53">
        <v>40</v>
      </c>
      <c r="R1758" s="53">
        <v>0</v>
      </c>
      <c r="S1758" s="53">
        <v>60</v>
      </c>
      <c r="T1758" s="53">
        <v>40</v>
      </c>
      <c r="U1758" s="53">
        <v>0</v>
      </c>
      <c r="V1758" s="53">
        <v>0</v>
      </c>
      <c r="W1758" s="53">
        <v>60</v>
      </c>
      <c r="X1758" s="53">
        <v>40</v>
      </c>
      <c r="AA1758" s="53">
        <v>60</v>
      </c>
      <c r="AB1758" s="53">
        <v>40</v>
      </c>
      <c r="AC1758" s="54">
        <v>0</v>
      </c>
      <c r="AD1758" s="54">
        <v>0</v>
      </c>
      <c r="AE1758" s="54">
        <v>60</v>
      </c>
      <c r="AF1758" s="54">
        <v>40</v>
      </c>
      <c r="AG1758" s="54">
        <v>0</v>
      </c>
      <c r="AH1758" s="54">
        <v>0</v>
      </c>
      <c r="AI1758" s="54">
        <v>60</v>
      </c>
      <c r="AJ1758" s="54">
        <v>40</v>
      </c>
      <c r="AW1758" s="142" t="str">
        <f t="shared" si="58"/>
        <v/>
      </c>
      <c r="AX1758" s="142" t="str">
        <f t="shared" si="59"/>
        <v/>
      </c>
    </row>
    <row r="1759" spans="1:50">
      <c r="C1759" s="1" t="s">
        <v>1342</v>
      </c>
      <c r="E1759" s="1">
        <v>41</v>
      </c>
      <c r="F1759" s="1">
        <v>43</v>
      </c>
      <c r="G1759" s="1">
        <v>43</v>
      </c>
      <c r="H1759" s="1">
        <v>4000</v>
      </c>
      <c r="I1759" s="53">
        <v>172</v>
      </c>
      <c r="J1759" s="1">
        <v>100</v>
      </c>
      <c r="K1759" s="1">
        <v>0</v>
      </c>
      <c r="L1759" s="53">
        <v>172</v>
      </c>
      <c r="M1759" s="53" t="s">
        <v>1032</v>
      </c>
      <c r="N1759" s="53" t="s">
        <v>1032</v>
      </c>
      <c r="O1759" s="53">
        <v>0</v>
      </c>
      <c r="P1759" s="53">
        <v>30</v>
      </c>
      <c r="Q1759" s="53" t="s">
        <v>1032</v>
      </c>
      <c r="R1759" s="53">
        <v>0</v>
      </c>
      <c r="S1759" s="53">
        <v>0</v>
      </c>
      <c r="T1759" s="53">
        <v>30</v>
      </c>
      <c r="U1759" s="53">
        <v>0</v>
      </c>
      <c r="V1759" s="53">
        <v>0</v>
      </c>
      <c r="W1759" s="53">
        <v>0</v>
      </c>
      <c r="X1759" s="53">
        <v>40</v>
      </c>
      <c r="Y1759" s="53" t="s">
        <v>1032</v>
      </c>
      <c r="Z1759" s="53" t="s">
        <v>1032</v>
      </c>
      <c r="AA1759" s="53">
        <v>30</v>
      </c>
      <c r="AB1759" s="53">
        <v>37.5</v>
      </c>
      <c r="AC1759" s="54">
        <v>35</v>
      </c>
      <c r="AD1759" s="54">
        <v>20</v>
      </c>
      <c r="AE1759" s="54">
        <v>0</v>
      </c>
      <c r="AF1759" s="54">
        <v>30</v>
      </c>
      <c r="AG1759" s="54">
        <v>0</v>
      </c>
      <c r="AH1759" s="54">
        <v>0</v>
      </c>
      <c r="AI1759" s="54">
        <v>0</v>
      </c>
      <c r="AJ1759" s="54">
        <v>35</v>
      </c>
      <c r="AK1759" s="1" t="s">
        <v>1032</v>
      </c>
      <c r="AL1759" s="1" t="s">
        <v>1032</v>
      </c>
      <c r="AM1759" s="1" t="s">
        <v>1032</v>
      </c>
      <c r="AN1759" s="1">
        <v>40</v>
      </c>
      <c r="AO1759" s="1">
        <v>0</v>
      </c>
      <c r="AP1759" s="1">
        <v>0</v>
      </c>
      <c r="AQ1759" s="1">
        <v>0</v>
      </c>
      <c r="AR1759" s="1">
        <v>30</v>
      </c>
      <c r="AS1759" s="1">
        <v>0</v>
      </c>
      <c r="AT1759" s="1">
        <v>0</v>
      </c>
      <c r="AU1759" s="1">
        <v>0</v>
      </c>
      <c r="AV1759" s="1">
        <v>30</v>
      </c>
      <c r="AW1759" s="142" t="str">
        <f t="shared" si="58"/>
        <v/>
      </c>
      <c r="AX1759" s="142" t="str">
        <f t="shared" si="59"/>
        <v/>
      </c>
    </row>
    <row r="1760" spans="1:50">
      <c r="B1760" s="1" t="s">
        <v>1360</v>
      </c>
      <c r="C1760" s="1" t="s">
        <v>1343</v>
      </c>
      <c r="D1760" s="1" t="s">
        <v>1345</v>
      </c>
      <c r="E1760" s="1">
        <v>1</v>
      </c>
      <c r="F1760" s="1">
        <v>1</v>
      </c>
      <c r="G1760" s="1">
        <v>1</v>
      </c>
      <c r="H1760" s="1">
        <v>3500</v>
      </c>
      <c r="I1760" s="53">
        <v>4</v>
      </c>
      <c r="J1760" s="1">
        <v>100</v>
      </c>
      <c r="L1760" s="53">
        <v>4</v>
      </c>
      <c r="O1760" s="53">
        <v>0</v>
      </c>
      <c r="P1760" s="53">
        <v>30</v>
      </c>
      <c r="R1760" s="53">
        <v>0</v>
      </c>
      <c r="S1760" s="53">
        <v>0</v>
      </c>
      <c r="T1760" s="53">
        <v>30</v>
      </c>
      <c r="U1760" s="53">
        <v>0</v>
      </c>
      <c r="V1760" s="53">
        <v>0</v>
      </c>
      <c r="W1760" s="53">
        <v>0</v>
      </c>
      <c r="X1760" s="53">
        <v>40</v>
      </c>
      <c r="AB1760" s="53">
        <v>40</v>
      </c>
      <c r="AE1760" s="54">
        <v>0</v>
      </c>
      <c r="AF1760" s="54">
        <v>30</v>
      </c>
      <c r="AG1760" s="54">
        <v>0</v>
      </c>
      <c r="AH1760" s="54">
        <v>0</v>
      </c>
      <c r="AI1760" s="54">
        <v>0</v>
      </c>
      <c r="AJ1760" s="54">
        <v>30</v>
      </c>
      <c r="AN1760" s="1">
        <v>40</v>
      </c>
      <c r="AO1760" s="1">
        <v>0</v>
      </c>
      <c r="AP1760" s="1">
        <v>0</v>
      </c>
      <c r="AQ1760" s="1">
        <v>0</v>
      </c>
      <c r="AR1760" s="1">
        <v>30</v>
      </c>
      <c r="AS1760" s="1">
        <v>0</v>
      </c>
      <c r="AT1760" s="1">
        <v>0</v>
      </c>
      <c r="AU1760" s="1">
        <v>0</v>
      </c>
      <c r="AV1760" s="1">
        <v>30</v>
      </c>
      <c r="AW1760" s="142" t="str">
        <f t="shared" si="58"/>
        <v/>
      </c>
      <c r="AX1760" s="142" t="str">
        <f t="shared" si="59"/>
        <v/>
      </c>
    </row>
    <row r="1761" spans="1:50">
      <c r="C1761" s="1" t="s">
        <v>1343</v>
      </c>
      <c r="D1761" s="1" t="s">
        <v>1344</v>
      </c>
      <c r="E1761" s="1">
        <v>10</v>
      </c>
      <c r="F1761" s="1">
        <v>12</v>
      </c>
      <c r="G1761" s="1">
        <v>12</v>
      </c>
      <c r="H1761" s="1">
        <v>4000</v>
      </c>
      <c r="I1761" s="53">
        <v>48</v>
      </c>
      <c r="J1761" s="1">
        <v>100</v>
      </c>
      <c r="L1761" s="53">
        <v>48</v>
      </c>
      <c r="O1761" s="53">
        <v>0</v>
      </c>
      <c r="R1761" s="53">
        <v>0</v>
      </c>
      <c r="S1761" s="53">
        <v>0</v>
      </c>
      <c r="U1761" s="53">
        <v>0</v>
      </c>
      <c r="V1761" s="53">
        <v>0</v>
      </c>
      <c r="W1761" s="53">
        <v>0</v>
      </c>
      <c r="AB1761" s="53">
        <v>40</v>
      </c>
      <c r="AC1761" s="54">
        <v>40</v>
      </c>
      <c r="AD1761" s="54">
        <v>20</v>
      </c>
      <c r="AE1761" s="54">
        <v>0</v>
      </c>
      <c r="AG1761" s="54">
        <v>0</v>
      </c>
      <c r="AH1761" s="54">
        <v>0</v>
      </c>
      <c r="AI1761" s="54">
        <v>0</v>
      </c>
      <c r="AO1761" s="1">
        <v>0</v>
      </c>
      <c r="AP1761" s="1">
        <v>0</v>
      </c>
      <c r="AQ1761" s="1">
        <v>0</v>
      </c>
      <c r="AS1761" s="1">
        <v>0</v>
      </c>
      <c r="AT1761" s="1">
        <v>0</v>
      </c>
      <c r="AU1761" s="1">
        <v>0</v>
      </c>
      <c r="AW1761" s="142" t="str">
        <f t="shared" si="58"/>
        <v/>
      </c>
      <c r="AX1761" s="142" t="str">
        <f t="shared" si="59"/>
        <v/>
      </c>
    </row>
    <row r="1762" spans="1:50">
      <c r="C1762" s="1" t="s">
        <v>1343</v>
      </c>
      <c r="D1762" s="1" t="s">
        <v>1350</v>
      </c>
      <c r="E1762" s="1">
        <v>5</v>
      </c>
      <c r="F1762" s="1">
        <v>5</v>
      </c>
      <c r="G1762" s="1">
        <v>5</v>
      </c>
      <c r="H1762" s="1">
        <v>4000</v>
      </c>
      <c r="I1762" s="53">
        <v>20</v>
      </c>
      <c r="J1762" s="1">
        <v>100</v>
      </c>
      <c r="L1762" s="53">
        <v>20</v>
      </c>
      <c r="O1762" s="53">
        <v>0</v>
      </c>
      <c r="R1762" s="53">
        <v>0</v>
      </c>
      <c r="S1762" s="53">
        <v>0</v>
      </c>
      <c r="U1762" s="53">
        <v>0</v>
      </c>
      <c r="V1762" s="53">
        <v>0</v>
      </c>
      <c r="W1762" s="53">
        <v>0</v>
      </c>
      <c r="AA1762" s="53">
        <v>30</v>
      </c>
      <c r="AB1762" s="53">
        <v>40</v>
      </c>
      <c r="AC1762" s="54">
        <v>30</v>
      </c>
      <c r="AE1762" s="54">
        <v>0</v>
      </c>
      <c r="AG1762" s="54">
        <v>0</v>
      </c>
      <c r="AH1762" s="54">
        <v>0</v>
      </c>
      <c r="AI1762" s="54">
        <v>0</v>
      </c>
      <c r="AO1762" s="1">
        <v>0</v>
      </c>
      <c r="AP1762" s="1">
        <v>0</v>
      </c>
      <c r="AQ1762" s="1">
        <v>0</v>
      </c>
      <c r="AS1762" s="1">
        <v>0</v>
      </c>
      <c r="AT1762" s="1">
        <v>0</v>
      </c>
      <c r="AU1762" s="1">
        <v>0</v>
      </c>
      <c r="AW1762" s="142" t="str">
        <f t="shared" si="58"/>
        <v/>
      </c>
      <c r="AX1762" s="142" t="str">
        <f t="shared" si="59"/>
        <v/>
      </c>
    </row>
    <row r="1763" spans="1:50">
      <c r="C1763" s="1" t="s">
        <v>1343</v>
      </c>
      <c r="D1763" s="1" t="s">
        <v>1348</v>
      </c>
      <c r="E1763" s="1">
        <v>25</v>
      </c>
      <c r="F1763" s="1">
        <v>25</v>
      </c>
      <c r="G1763" s="1">
        <v>25</v>
      </c>
      <c r="H1763" s="1">
        <v>4000</v>
      </c>
      <c r="I1763" s="53">
        <v>100</v>
      </c>
      <c r="J1763" s="1">
        <v>100</v>
      </c>
      <c r="L1763" s="53">
        <v>100</v>
      </c>
      <c r="O1763" s="53">
        <v>0</v>
      </c>
      <c r="P1763" s="53">
        <v>30</v>
      </c>
      <c r="R1763" s="53">
        <v>0</v>
      </c>
      <c r="S1763" s="53">
        <v>0</v>
      </c>
      <c r="T1763" s="53">
        <v>30</v>
      </c>
      <c r="U1763" s="53">
        <v>0</v>
      </c>
      <c r="V1763" s="53">
        <v>0</v>
      </c>
      <c r="W1763" s="53">
        <v>0</v>
      </c>
      <c r="X1763" s="53">
        <v>40</v>
      </c>
      <c r="AB1763" s="53">
        <v>30</v>
      </c>
      <c r="AE1763" s="54">
        <v>0</v>
      </c>
      <c r="AF1763" s="54">
        <v>30</v>
      </c>
      <c r="AG1763" s="54">
        <v>0</v>
      </c>
      <c r="AH1763" s="54">
        <v>0</v>
      </c>
      <c r="AI1763" s="54">
        <v>0</v>
      </c>
      <c r="AJ1763" s="54">
        <v>40</v>
      </c>
      <c r="AO1763" s="1">
        <v>0</v>
      </c>
      <c r="AP1763" s="1">
        <v>0</v>
      </c>
      <c r="AQ1763" s="1">
        <v>0</v>
      </c>
      <c r="AS1763" s="1">
        <v>0</v>
      </c>
      <c r="AT1763" s="1">
        <v>0</v>
      </c>
      <c r="AU1763" s="1">
        <v>0</v>
      </c>
      <c r="AW1763" s="142" t="str">
        <f t="shared" si="58"/>
        <v/>
      </c>
      <c r="AX1763" s="142" t="str">
        <f t="shared" si="59"/>
        <v/>
      </c>
    </row>
    <row r="1764" spans="1:50">
      <c r="A1764" s="20">
        <v>31402</v>
      </c>
      <c r="B1764" s="1" t="s">
        <v>842</v>
      </c>
      <c r="C1764" s="1" t="s">
        <v>1031</v>
      </c>
      <c r="E1764" s="1">
        <v>145</v>
      </c>
      <c r="F1764" s="1">
        <v>526</v>
      </c>
      <c r="G1764" s="1">
        <v>526</v>
      </c>
      <c r="H1764" s="1">
        <v>2835</v>
      </c>
      <c r="I1764" s="53">
        <v>1491</v>
      </c>
      <c r="J1764" s="1">
        <v>100</v>
      </c>
      <c r="K1764" s="1">
        <v>0</v>
      </c>
      <c r="L1764" s="53">
        <v>1451</v>
      </c>
      <c r="M1764" s="53" t="s">
        <v>1032</v>
      </c>
      <c r="N1764" s="53" t="s">
        <v>1032</v>
      </c>
      <c r="O1764" s="53" t="s">
        <v>1032</v>
      </c>
      <c r="P1764" s="53" t="s">
        <v>1032</v>
      </c>
      <c r="Q1764" s="53" t="s">
        <v>1032</v>
      </c>
      <c r="R1764" s="53" t="s">
        <v>1032</v>
      </c>
      <c r="S1764" s="53" t="s">
        <v>1032</v>
      </c>
      <c r="T1764" s="53">
        <v>13.333333333333334</v>
      </c>
      <c r="U1764" s="53">
        <v>10</v>
      </c>
      <c r="V1764" s="53">
        <v>43.333333333333336</v>
      </c>
      <c r="W1764" s="53" t="s">
        <v>1032</v>
      </c>
      <c r="X1764" s="53" t="s">
        <v>1032</v>
      </c>
      <c r="Y1764" s="53" t="s">
        <v>1032</v>
      </c>
      <c r="Z1764" s="53" t="s">
        <v>1032</v>
      </c>
      <c r="AA1764" s="53">
        <v>13.333333333333334</v>
      </c>
      <c r="AB1764" s="53">
        <v>36.666666666666664</v>
      </c>
      <c r="AC1764" s="54">
        <v>16.666666666666668</v>
      </c>
      <c r="AD1764" s="54" t="s">
        <v>1032</v>
      </c>
      <c r="AE1764" s="54" t="s">
        <v>1032</v>
      </c>
      <c r="AF1764" s="54">
        <v>13.333333333333334</v>
      </c>
      <c r="AG1764" s="54">
        <v>10</v>
      </c>
      <c r="AH1764" s="54">
        <v>10</v>
      </c>
      <c r="AI1764" s="54" t="s">
        <v>1032</v>
      </c>
      <c r="AJ1764" s="54" t="s">
        <v>1032</v>
      </c>
      <c r="AK1764" s="1" t="s">
        <v>1032</v>
      </c>
      <c r="AL1764" s="1" t="s">
        <v>1032</v>
      </c>
      <c r="AM1764" s="1">
        <v>13.333333333333334</v>
      </c>
      <c r="AN1764" s="1">
        <v>20</v>
      </c>
      <c r="AO1764" s="1" t="s">
        <v>1032</v>
      </c>
      <c r="AP1764" s="1" t="s">
        <v>1032</v>
      </c>
      <c r="AQ1764" s="1" t="s">
        <v>1032</v>
      </c>
      <c r="AR1764" s="1">
        <v>13.333333333333334</v>
      </c>
      <c r="AS1764" s="1">
        <v>10</v>
      </c>
      <c r="AT1764" s="1">
        <v>10</v>
      </c>
      <c r="AU1764" s="1" t="s">
        <v>1032</v>
      </c>
      <c r="AV1764" s="1" t="s">
        <v>1032</v>
      </c>
      <c r="AW1764" s="142">
        <f t="shared" si="58"/>
        <v>141335</v>
      </c>
      <c r="AX1764" s="142" t="str">
        <f t="shared" si="59"/>
        <v>141335-000</v>
      </c>
    </row>
    <row r="1765" spans="1:50">
      <c r="C1765" s="1" t="s">
        <v>1086</v>
      </c>
      <c r="E1765" s="1">
        <v>124</v>
      </c>
      <c r="F1765" s="1">
        <v>477</v>
      </c>
      <c r="G1765" s="1">
        <v>477</v>
      </c>
      <c r="H1765" s="1">
        <v>3000</v>
      </c>
      <c r="I1765" s="53">
        <v>1431</v>
      </c>
      <c r="J1765" s="1">
        <v>100</v>
      </c>
      <c r="K1765" s="1">
        <v>0</v>
      </c>
      <c r="L1765" s="53">
        <v>1431</v>
      </c>
      <c r="M1765" s="53" t="s">
        <v>1032</v>
      </c>
      <c r="N1765" s="53" t="s">
        <v>1032</v>
      </c>
      <c r="O1765" s="53" t="s">
        <v>1032</v>
      </c>
      <c r="P1765" s="53" t="s">
        <v>1032</v>
      </c>
      <c r="Q1765" s="53" t="s">
        <v>1032</v>
      </c>
      <c r="R1765" s="53" t="s">
        <v>1032</v>
      </c>
      <c r="S1765" s="53" t="s">
        <v>1032</v>
      </c>
      <c r="T1765" s="53">
        <v>40</v>
      </c>
      <c r="U1765" s="53">
        <v>30</v>
      </c>
      <c r="V1765" s="53">
        <v>30</v>
      </c>
      <c r="W1765" s="53" t="s">
        <v>1032</v>
      </c>
      <c r="X1765" s="53" t="s">
        <v>1032</v>
      </c>
      <c r="Y1765" s="53" t="s">
        <v>1032</v>
      </c>
      <c r="Z1765" s="53" t="s">
        <v>1032</v>
      </c>
      <c r="AA1765" s="53">
        <v>0</v>
      </c>
      <c r="AB1765" s="53">
        <v>0</v>
      </c>
      <c r="AC1765" s="54">
        <v>0</v>
      </c>
      <c r="AD1765" s="54" t="s">
        <v>1032</v>
      </c>
      <c r="AE1765" s="54" t="s">
        <v>1032</v>
      </c>
      <c r="AF1765" s="54">
        <v>40</v>
      </c>
      <c r="AG1765" s="54">
        <v>30</v>
      </c>
      <c r="AH1765" s="54">
        <v>30</v>
      </c>
      <c r="AI1765" s="54" t="s">
        <v>1032</v>
      </c>
      <c r="AJ1765" s="54" t="s">
        <v>1032</v>
      </c>
      <c r="AK1765" s="1" t="s">
        <v>1032</v>
      </c>
      <c r="AL1765" s="1" t="s">
        <v>1032</v>
      </c>
      <c r="AM1765" s="1">
        <v>0</v>
      </c>
      <c r="AN1765" s="1">
        <v>0</v>
      </c>
      <c r="AO1765" s="1" t="s">
        <v>1032</v>
      </c>
      <c r="AP1765" s="1" t="s">
        <v>1032</v>
      </c>
      <c r="AQ1765" s="1" t="s">
        <v>1032</v>
      </c>
      <c r="AR1765" s="1">
        <v>40</v>
      </c>
      <c r="AS1765" s="1">
        <v>30</v>
      </c>
      <c r="AT1765" s="1">
        <v>30</v>
      </c>
      <c r="AU1765" s="1" t="s">
        <v>1032</v>
      </c>
      <c r="AV1765" s="1" t="s">
        <v>1032</v>
      </c>
      <c r="AW1765" s="142" t="str">
        <f t="shared" si="58"/>
        <v/>
      </c>
      <c r="AX1765" s="142" t="str">
        <f t="shared" si="59"/>
        <v/>
      </c>
    </row>
    <row r="1766" spans="1:50">
      <c r="C1766" s="1" t="s">
        <v>1087</v>
      </c>
      <c r="D1766" s="1" t="s">
        <v>1088</v>
      </c>
      <c r="I1766" s="53">
        <v>0</v>
      </c>
      <c r="L1766" s="53">
        <v>0</v>
      </c>
      <c r="AM1766" s="1">
        <v>0</v>
      </c>
      <c r="AN1766" s="1">
        <v>0</v>
      </c>
      <c r="AW1766" s="142" t="str">
        <f t="shared" si="58"/>
        <v/>
      </c>
      <c r="AX1766" s="142" t="str">
        <f t="shared" si="59"/>
        <v/>
      </c>
    </row>
    <row r="1767" spans="1:50">
      <c r="C1767" s="1" t="s">
        <v>1087</v>
      </c>
      <c r="D1767" s="1" t="s">
        <v>1089</v>
      </c>
      <c r="E1767" s="1">
        <v>10</v>
      </c>
      <c r="F1767" s="1">
        <v>37</v>
      </c>
      <c r="G1767" s="1">
        <v>37</v>
      </c>
      <c r="H1767" s="1">
        <v>3000</v>
      </c>
      <c r="I1767" s="53">
        <v>111</v>
      </c>
      <c r="L1767" s="53">
        <v>111</v>
      </c>
      <c r="T1767" s="53">
        <v>40</v>
      </c>
      <c r="U1767" s="53">
        <v>30</v>
      </c>
      <c r="V1767" s="53">
        <v>30</v>
      </c>
      <c r="AA1767" s="53">
        <v>0</v>
      </c>
      <c r="AB1767" s="53">
        <v>0</v>
      </c>
      <c r="AC1767" s="54">
        <v>0</v>
      </c>
      <c r="AF1767" s="54">
        <v>40</v>
      </c>
      <c r="AG1767" s="54">
        <v>30</v>
      </c>
      <c r="AH1767" s="54">
        <v>30</v>
      </c>
      <c r="AM1767" s="1">
        <v>0</v>
      </c>
      <c r="AN1767" s="1">
        <v>0</v>
      </c>
      <c r="AR1767" s="1">
        <v>40</v>
      </c>
      <c r="AS1767" s="1">
        <v>30</v>
      </c>
      <c r="AT1767" s="1">
        <v>30</v>
      </c>
      <c r="AW1767" s="142" t="str">
        <f t="shared" si="58"/>
        <v/>
      </c>
      <c r="AX1767" s="142" t="str">
        <f t="shared" si="59"/>
        <v/>
      </c>
    </row>
    <row r="1768" spans="1:50">
      <c r="C1768" s="1" t="s">
        <v>1087</v>
      </c>
      <c r="D1768" s="1" t="s">
        <v>1090</v>
      </c>
      <c r="I1768" s="53">
        <v>0</v>
      </c>
      <c r="L1768" s="53">
        <v>0</v>
      </c>
      <c r="AM1768" s="1">
        <v>0</v>
      </c>
      <c r="AN1768" s="1">
        <v>0</v>
      </c>
      <c r="AW1768" s="142" t="str">
        <f t="shared" si="58"/>
        <v/>
      </c>
      <c r="AX1768" s="142" t="str">
        <f t="shared" si="59"/>
        <v/>
      </c>
    </row>
    <row r="1769" spans="1:50">
      <c r="C1769" s="1" t="s">
        <v>1087</v>
      </c>
      <c r="D1769" s="1" t="s">
        <v>1091</v>
      </c>
      <c r="I1769" s="53">
        <v>0</v>
      </c>
      <c r="L1769" s="53">
        <v>0</v>
      </c>
      <c r="AM1769" s="1">
        <v>0</v>
      </c>
      <c r="AN1769" s="1">
        <v>0</v>
      </c>
      <c r="AW1769" s="142" t="str">
        <f t="shared" si="58"/>
        <v/>
      </c>
      <c r="AX1769" s="142" t="str">
        <f t="shared" si="59"/>
        <v/>
      </c>
    </row>
    <row r="1770" spans="1:50">
      <c r="C1770" s="1" t="s">
        <v>1087</v>
      </c>
      <c r="D1770" s="1" t="s">
        <v>1092</v>
      </c>
      <c r="E1770" s="1">
        <v>114</v>
      </c>
      <c r="F1770" s="1">
        <v>440</v>
      </c>
      <c r="G1770" s="1">
        <v>440</v>
      </c>
      <c r="H1770" s="1">
        <v>3000</v>
      </c>
      <c r="I1770" s="53">
        <v>1320</v>
      </c>
      <c r="J1770" s="1">
        <v>100</v>
      </c>
      <c r="L1770" s="53">
        <v>1320</v>
      </c>
      <c r="T1770" s="53">
        <v>40</v>
      </c>
      <c r="U1770" s="53">
        <v>30</v>
      </c>
      <c r="V1770" s="53">
        <v>30</v>
      </c>
      <c r="AA1770" s="53">
        <v>0</v>
      </c>
      <c r="AB1770" s="53">
        <v>0</v>
      </c>
      <c r="AC1770" s="54">
        <v>0</v>
      </c>
      <c r="AF1770" s="54">
        <v>40</v>
      </c>
      <c r="AG1770" s="54">
        <v>30</v>
      </c>
      <c r="AH1770" s="54">
        <v>30</v>
      </c>
      <c r="AM1770" s="1">
        <v>0</v>
      </c>
      <c r="AN1770" s="1">
        <v>0</v>
      </c>
      <c r="AR1770" s="1">
        <v>40</v>
      </c>
      <c r="AS1770" s="1">
        <v>30</v>
      </c>
      <c r="AT1770" s="1">
        <v>30</v>
      </c>
      <c r="AW1770" s="142" t="str">
        <f t="shared" si="58"/>
        <v/>
      </c>
      <c r="AX1770" s="142" t="str">
        <f t="shared" si="59"/>
        <v/>
      </c>
    </row>
    <row r="1771" spans="1:50">
      <c r="C1771" s="1" t="s">
        <v>1137</v>
      </c>
      <c r="E1771" s="1">
        <v>15</v>
      </c>
      <c r="F1771" s="1">
        <v>35</v>
      </c>
      <c r="G1771" s="1">
        <v>35</v>
      </c>
      <c r="H1771" s="1">
        <v>1143</v>
      </c>
      <c r="I1771" s="53">
        <v>40</v>
      </c>
      <c r="J1771" s="1">
        <v>100</v>
      </c>
      <c r="K1771" s="1">
        <v>0</v>
      </c>
      <c r="L1771" s="53">
        <v>0</v>
      </c>
      <c r="M1771" s="53" t="s">
        <v>1032</v>
      </c>
      <c r="N1771" s="53" t="s">
        <v>1032</v>
      </c>
      <c r="O1771" s="53" t="s">
        <v>1032</v>
      </c>
      <c r="P1771" s="53" t="s">
        <v>1032</v>
      </c>
      <c r="Q1771" s="53" t="s">
        <v>1032</v>
      </c>
      <c r="R1771" s="53" t="s">
        <v>1032</v>
      </c>
      <c r="S1771" s="53" t="s">
        <v>1032</v>
      </c>
      <c r="T1771" s="53">
        <v>0</v>
      </c>
      <c r="U1771" s="53">
        <v>0</v>
      </c>
      <c r="V1771" s="53">
        <v>100</v>
      </c>
      <c r="W1771" s="53" t="s">
        <v>1032</v>
      </c>
      <c r="X1771" s="53" t="s">
        <v>1032</v>
      </c>
      <c r="Y1771" s="53" t="s">
        <v>1032</v>
      </c>
      <c r="Z1771" s="53" t="s">
        <v>1032</v>
      </c>
      <c r="AA1771" s="53">
        <v>40</v>
      </c>
      <c r="AB1771" s="53">
        <v>60</v>
      </c>
      <c r="AC1771" s="54">
        <v>0</v>
      </c>
      <c r="AD1771" s="54" t="s">
        <v>1032</v>
      </c>
      <c r="AE1771" s="54" t="s">
        <v>1032</v>
      </c>
      <c r="AF1771" s="54">
        <v>0</v>
      </c>
      <c r="AG1771" s="54">
        <v>0</v>
      </c>
      <c r="AH1771" s="54">
        <v>0</v>
      </c>
      <c r="AI1771" s="54" t="s">
        <v>1032</v>
      </c>
      <c r="AJ1771" s="54" t="s">
        <v>1032</v>
      </c>
      <c r="AK1771" s="1" t="s">
        <v>1032</v>
      </c>
      <c r="AL1771" s="1" t="s">
        <v>1032</v>
      </c>
      <c r="AM1771" s="1">
        <v>40</v>
      </c>
      <c r="AN1771" s="1">
        <v>60</v>
      </c>
      <c r="AO1771" s="1" t="s">
        <v>1032</v>
      </c>
      <c r="AP1771" s="1" t="s">
        <v>1032</v>
      </c>
      <c r="AQ1771" s="1" t="s">
        <v>1032</v>
      </c>
      <c r="AR1771" s="1">
        <v>0</v>
      </c>
      <c r="AS1771" s="1">
        <v>0</v>
      </c>
      <c r="AT1771" s="1">
        <v>0</v>
      </c>
      <c r="AU1771" s="1" t="s">
        <v>1032</v>
      </c>
      <c r="AV1771" s="1" t="s">
        <v>1032</v>
      </c>
      <c r="AW1771" s="142" t="str">
        <f t="shared" si="58"/>
        <v/>
      </c>
      <c r="AX1771" s="142" t="str">
        <f t="shared" si="59"/>
        <v/>
      </c>
    </row>
    <row r="1772" spans="1:50">
      <c r="C1772" s="1" t="s">
        <v>1138</v>
      </c>
      <c r="D1772" s="1" t="s">
        <v>1139</v>
      </c>
      <c r="E1772" s="1">
        <v>0</v>
      </c>
      <c r="F1772" s="1">
        <v>0</v>
      </c>
      <c r="G1772" s="1">
        <v>0</v>
      </c>
      <c r="H1772" s="1">
        <v>0</v>
      </c>
      <c r="I1772" s="53">
        <v>0</v>
      </c>
      <c r="J1772" s="1">
        <v>100</v>
      </c>
      <c r="K1772" s="1">
        <v>0</v>
      </c>
      <c r="T1772" s="53">
        <v>0</v>
      </c>
      <c r="U1772" s="53">
        <v>0</v>
      </c>
      <c r="AC1772" s="54">
        <v>0</v>
      </c>
      <c r="AF1772" s="54">
        <v>0</v>
      </c>
      <c r="AG1772" s="54">
        <v>0</v>
      </c>
      <c r="AH1772" s="54">
        <v>0</v>
      </c>
      <c r="AR1772" s="1">
        <v>0</v>
      </c>
      <c r="AS1772" s="1">
        <v>0</v>
      </c>
      <c r="AT1772" s="1">
        <v>0</v>
      </c>
      <c r="AW1772" s="142" t="str">
        <f t="shared" si="58"/>
        <v/>
      </c>
      <c r="AX1772" s="142" t="str">
        <f t="shared" si="59"/>
        <v/>
      </c>
    </row>
    <row r="1773" spans="1:50">
      <c r="C1773" s="1" t="s">
        <v>1138</v>
      </c>
      <c r="D1773" s="1" t="s">
        <v>1138</v>
      </c>
      <c r="E1773" s="1">
        <v>5</v>
      </c>
      <c r="F1773" s="1">
        <v>5</v>
      </c>
      <c r="G1773" s="1">
        <v>5</v>
      </c>
      <c r="H1773" s="1">
        <v>2000</v>
      </c>
      <c r="I1773" s="53">
        <v>10</v>
      </c>
      <c r="J1773" s="1">
        <v>100</v>
      </c>
      <c r="K1773" s="1">
        <v>0</v>
      </c>
      <c r="T1773" s="53">
        <v>0</v>
      </c>
      <c r="U1773" s="53">
        <v>0</v>
      </c>
      <c r="AA1773" s="53">
        <v>40</v>
      </c>
      <c r="AB1773" s="53">
        <v>60</v>
      </c>
      <c r="AC1773" s="54">
        <v>0</v>
      </c>
      <c r="AF1773" s="54">
        <v>0</v>
      </c>
      <c r="AG1773" s="54">
        <v>0</v>
      </c>
      <c r="AH1773" s="54">
        <v>0</v>
      </c>
      <c r="AM1773" s="1">
        <v>40</v>
      </c>
      <c r="AN1773" s="1">
        <v>60</v>
      </c>
      <c r="AR1773" s="1">
        <v>0</v>
      </c>
      <c r="AS1773" s="1">
        <v>0</v>
      </c>
      <c r="AT1773" s="1">
        <v>0</v>
      </c>
      <c r="AW1773" s="142" t="str">
        <f t="shared" si="58"/>
        <v/>
      </c>
      <c r="AX1773" s="142" t="str">
        <f t="shared" si="59"/>
        <v/>
      </c>
    </row>
    <row r="1774" spans="1:50">
      <c r="C1774" s="1" t="s">
        <v>1138</v>
      </c>
      <c r="D1774" s="1" t="s">
        <v>1140</v>
      </c>
      <c r="E1774" s="1">
        <v>5</v>
      </c>
      <c r="F1774" s="1">
        <v>15</v>
      </c>
      <c r="G1774" s="1">
        <v>15</v>
      </c>
      <c r="H1774" s="1">
        <v>2000</v>
      </c>
      <c r="I1774" s="53">
        <v>15</v>
      </c>
      <c r="J1774" s="1">
        <v>100</v>
      </c>
      <c r="K1774" s="1">
        <v>0</v>
      </c>
      <c r="T1774" s="53">
        <v>0</v>
      </c>
      <c r="U1774" s="53">
        <v>0</v>
      </c>
      <c r="V1774" s="53">
        <v>100</v>
      </c>
      <c r="AA1774" s="53">
        <v>40</v>
      </c>
      <c r="AB1774" s="53">
        <v>60</v>
      </c>
      <c r="AC1774" s="54">
        <v>0</v>
      </c>
      <c r="AF1774" s="54">
        <v>0</v>
      </c>
      <c r="AG1774" s="54">
        <v>0</v>
      </c>
      <c r="AH1774" s="54">
        <v>0</v>
      </c>
      <c r="AM1774" s="1">
        <v>40</v>
      </c>
      <c r="AN1774" s="1">
        <v>60</v>
      </c>
      <c r="AR1774" s="1">
        <v>0</v>
      </c>
      <c r="AS1774" s="1">
        <v>0</v>
      </c>
      <c r="AT1774" s="1">
        <v>0</v>
      </c>
      <c r="AW1774" s="142" t="str">
        <f t="shared" si="58"/>
        <v/>
      </c>
      <c r="AX1774" s="142" t="str">
        <f t="shared" si="59"/>
        <v/>
      </c>
    </row>
    <row r="1775" spans="1:50">
      <c r="C1775" s="1" t="s">
        <v>1138</v>
      </c>
      <c r="D1775" s="1" t="s">
        <v>1141</v>
      </c>
      <c r="E1775" s="1">
        <v>0</v>
      </c>
      <c r="F1775" s="1">
        <v>0</v>
      </c>
      <c r="G1775" s="1">
        <v>0</v>
      </c>
      <c r="H1775" s="1">
        <v>0</v>
      </c>
      <c r="I1775" s="53">
        <v>0</v>
      </c>
      <c r="J1775" s="1">
        <v>100</v>
      </c>
      <c r="K1775" s="1">
        <v>0</v>
      </c>
      <c r="T1775" s="53">
        <v>0</v>
      </c>
      <c r="U1775" s="53">
        <v>0</v>
      </c>
      <c r="AC1775" s="54">
        <v>0</v>
      </c>
      <c r="AF1775" s="54">
        <v>0</v>
      </c>
      <c r="AG1775" s="54">
        <v>0</v>
      </c>
      <c r="AH1775" s="54">
        <v>0</v>
      </c>
      <c r="AR1775" s="1">
        <v>0</v>
      </c>
      <c r="AS1775" s="1">
        <v>0</v>
      </c>
      <c r="AT1775" s="1">
        <v>0</v>
      </c>
      <c r="AW1775" s="142" t="str">
        <f t="shared" si="58"/>
        <v/>
      </c>
      <c r="AX1775" s="142" t="str">
        <f t="shared" si="59"/>
        <v/>
      </c>
    </row>
    <row r="1776" spans="1:50">
      <c r="C1776" s="1" t="s">
        <v>1138</v>
      </c>
      <c r="D1776" s="1" t="s">
        <v>1142</v>
      </c>
      <c r="E1776" s="1">
        <v>5</v>
      </c>
      <c r="F1776" s="1">
        <v>15</v>
      </c>
      <c r="G1776" s="1">
        <v>15</v>
      </c>
      <c r="H1776" s="1">
        <v>2000</v>
      </c>
      <c r="I1776" s="53">
        <v>15</v>
      </c>
      <c r="J1776" s="1">
        <v>100</v>
      </c>
      <c r="K1776" s="1">
        <v>0</v>
      </c>
      <c r="T1776" s="53">
        <v>0</v>
      </c>
      <c r="U1776" s="53">
        <v>0</v>
      </c>
      <c r="V1776" s="53">
        <v>100</v>
      </c>
      <c r="AA1776" s="53">
        <v>40</v>
      </c>
      <c r="AB1776" s="53">
        <v>60</v>
      </c>
      <c r="AC1776" s="54">
        <v>0</v>
      </c>
      <c r="AF1776" s="54">
        <v>0</v>
      </c>
      <c r="AG1776" s="54">
        <v>0</v>
      </c>
      <c r="AH1776" s="54">
        <v>0</v>
      </c>
      <c r="AM1776" s="1">
        <v>40</v>
      </c>
      <c r="AN1776" s="1">
        <v>60</v>
      </c>
      <c r="AR1776" s="1">
        <v>0</v>
      </c>
      <c r="AS1776" s="1">
        <v>0</v>
      </c>
      <c r="AT1776" s="1">
        <v>0</v>
      </c>
      <c r="AW1776" s="142" t="str">
        <f t="shared" si="58"/>
        <v/>
      </c>
      <c r="AX1776" s="142" t="str">
        <f t="shared" si="59"/>
        <v/>
      </c>
    </row>
    <row r="1777" spans="1:50">
      <c r="C1777" s="1" t="s">
        <v>1342</v>
      </c>
      <c r="E1777" s="1">
        <v>6</v>
      </c>
      <c r="F1777" s="1">
        <v>14</v>
      </c>
      <c r="G1777" s="1">
        <v>14</v>
      </c>
      <c r="H1777" s="1">
        <v>1429</v>
      </c>
      <c r="I1777" s="53">
        <v>20</v>
      </c>
      <c r="J1777" s="1">
        <v>100</v>
      </c>
      <c r="K1777" s="1">
        <v>0</v>
      </c>
      <c r="L1777" s="53">
        <v>20</v>
      </c>
      <c r="M1777" s="53" t="s">
        <v>1032</v>
      </c>
      <c r="N1777" s="53" t="s">
        <v>1032</v>
      </c>
      <c r="O1777" s="53" t="s">
        <v>1032</v>
      </c>
      <c r="P1777" s="53" t="s">
        <v>1032</v>
      </c>
      <c r="Q1777" s="53" t="s">
        <v>1032</v>
      </c>
      <c r="R1777" s="53" t="s">
        <v>1032</v>
      </c>
      <c r="S1777" s="53" t="s">
        <v>1032</v>
      </c>
      <c r="T1777" s="53">
        <v>0</v>
      </c>
      <c r="U1777" s="53">
        <v>0</v>
      </c>
      <c r="V1777" s="53">
        <v>0</v>
      </c>
      <c r="W1777" s="53" t="s">
        <v>1032</v>
      </c>
      <c r="X1777" s="53" t="s">
        <v>1032</v>
      </c>
      <c r="Y1777" s="53" t="s">
        <v>1032</v>
      </c>
      <c r="Z1777" s="53" t="s">
        <v>1032</v>
      </c>
      <c r="AA1777" s="53">
        <v>0</v>
      </c>
      <c r="AB1777" s="53">
        <v>50</v>
      </c>
      <c r="AC1777" s="54">
        <v>50</v>
      </c>
      <c r="AD1777" s="54" t="s">
        <v>1032</v>
      </c>
      <c r="AE1777" s="54" t="s">
        <v>1032</v>
      </c>
      <c r="AF1777" s="54">
        <v>0</v>
      </c>
      <c r="AG1777" s="54">
        <v>0</v>
      </c>
      <c r="AH1777" s="54">
        <v>0</v>
      </c>
      <c r="AI1777" s="54" t="s">
        <v>1032</v>
      </c>
      <c r="AJ1777" s="54" t="s">
        <v>1032</v>
      </c>
      <c r="AK1777" s="1" t="s">
        <v>1032</v>
      </c>
      <c r="AL1777" s="1" t="s">
        <v>1032</v>
      </c>
      <c r="AM1777" s="1">
        <v>0</v>
      </c>
      <c r="AN1777" s="1">
        <v>0</v>
      </c>
      <c r="AO1777" s="1" t="s">
        <v>1032</v>
      </c>
      <c r="AP1777" s="1" t="s">
        <v>1032</v>
      </c>
      <c r="AQ1777" s="1" t="s">
        <v>1032</v>
      </c>
      <c r="AR1777" s="1">
        <v>0</v>
      </c>
      <c r="AS1777" s="1">
        <v>0</v>
      </c>
      <c r="AT1777" s="1">
        <v>0</v>
      </c>
      <c r="AU1777" s="1" t="s">
        <v>1032</v>
      </c>
      <c r="AV1777" s="1" t="s">
        <v>1032</v>
      </c>
      <c r="AW1777" s="142" t="str">
        <f t="shared" si="58"/>
        <v/>
      </c>
      <c r="AX1777" s="142" t="str">
        <f t="shared" si="59"/>
        <v/>
      </c>
    </row>
    <row r="1778" spans="1:50">
      <c r="C1778" s="1" t="s">
        <v>1343</v>
      </c>
      <c r="D1778" s="1" t="s">
        <v>1344</v>
      </c>
      <c r="E1778" s="1">
        <v>4</v>
      </c>
      <c r="F1778" s="1">
        <v>10</v>
      </c>
      <c r="G1778" s="1">
        <v>10</v>
      </c>
      <c r="H1778" s="1">
        <v>4000</v>
      </c>
      <c r="I1778" s="53">
        <v>4</v>
      </c>
      <c r="J1778" s="1">
        <v>100</v>
      </c>
      <c r="L1778" s="53">
        <v>4</v>
      </c>
      <c r="T1778" s="53">
        <v>0</v>
      </c>
      <c r="U1778" s="53">
        <v>0</v>
      </c>
      <c r="V1778" s="53">
        <v>0</v>
      </c>
      <c r="AA1778" s="53">
        <v>0</v>
      </c>
      <c r="AB1778" s="53">
        <v>50</v>
      </c>
      <c r="AC1778" s="54">
        <v>50</v>
      </c>
      <c r="AF1778" s="54">
        <v>0</v>
      </c>
      <c r="AG1778" s="54">
        <v>0</v>
      </c>
      <c r="AH1778" s="54">
        <v>0</v>
      </c>
      <c r="AM1778" s="1">
        <v>0</v>
      </c>
      <c r="AN1778" s="1">
        <v>0</v>
      </c>
      <c r="AR1778" s="1">
        <v>0</v>
      </c>
      <c r="AS1778" s="1">
        <v>0</v>
      </c>
      <c r="AT1778" s="1">
        <v>0</v>
      </c>
      <c r="AW1778" s="142" t="str">
        <f t="shared" si="58"/>
        <v/>
      </c>
      <c r="AX1778" s="142" t="str">
        <f t="shared" si="59"/>
        <v/>
      </c>
    </row>
    <row r="1779" spans="1:50">
      <c r="C1779" s="1" t="s">
        <v>1343</v>
      </c>
      <c r="D1779" s="1" t="s">
        <v>1350</v>
      </c>
      <c r="E1779" s="1">
        <v>2</v>
      </c>
      <c r="F1779" s="1">
        <v>4</v>
      </c>
      <c r="G1779" s="1">
        <v>4</v>
      </c>
      <c r="H1779" s="1">
        <v>4000</v>
      </c>
      <c r="I1779" s="53">
        <v>16</v>
      </c>
      <c r="J1779" s="1">
        <v>100</v>
      </c>
      <c r="L1779" s="53">
        <v>16</v>
      </c>
      <c r="T1779" s="53">
        <v>0</v>
      </c>
      <c r="U1779" s="53">
        <v>0</v>
      </c>
      <c r="V1779" s="53">
        <v>0</v>
      </c>
      <c r="AA1779" s="53">
        <v>0</v>
      </c>
      <c r="AB1779" s="53">
        <v>50</v>
      </c>
      <c r="AC1779" s="54">
        <v>50</v>
      </c>
      <c r="AF1779" s="54">
        <v>0</v>
      </c>
      <c r="AG1779" s="54">
        <v>0</v>
      </c>
      <c r="AH1779" s="54">
        <v>0</v>
      </c>
      <c r="AM1779" s="1">
        <v>0</v>
      </c>
      <c r="AN1779" s="1">
        <v>0</v>
      </c>
      <c r="AR1779" s="1">
        <v>0</v>
      </c>
      <c r="AS1779" s="1">
        <v>0</v>
      </c>
      <c r="AT1779" s="1">
        <v>0</v>
      </c>
      <c r="AW1779" s="142" t="str">
        <f t="shared" si="58"/>
        <v/>
      </c>
      <c r="AX1779" s="142" t="str">
        <f t="shared" si="59"/>
        <v/>
      </c>
    </row>
    <row r="1780" spans="1:50">
      <c r="A1780" s="20">
        <v>31402</v>
      </c>
      <c r="B1780" s="1" t="s">
        <v>859</v>
      </c>
      <c r="C1780" s="1" t="s">
        <v>1031</v>
      </c>
      <c r="E1780" s="1">
        <v>8</v>
      </c>
      <c r="F1780" s="1">
        <v>33</v>
      </c>
      <c r="G1780" s="1">
        <v>33</v>
      </c>
      <c r="H1780" s="1">
        <v>2000</v>
      </c>
      <c r="I1780" s="53">
        <v>66</v>
      </c>
      <c r="J1780" s="1">
        <v>100</v>
      </c>
      <c r="K1780" s="1">
        <v>0</v>
      </c>
      <c r="L1780" s="53">
        <v>66</v>
      </c>
      <c r="M1780" s="53" t="s">
        <v>1032</v>
      </c>
      <c r="N1780" s="53" t="s">
        <v>1032</v>
      </c>
      <c r="O1780" s="53" t="s">
        <v>1032</v>
      </c>
      <c r="P1780" s="53" t="s">
        <v>1032</v>
      </c>
      <c r="Q1780" s="53">
        <v>30</v>
      </c>
      <c r="R1780" s="53">
        <v>20</v>
      </c>
      <c r="S1780" s="53">
        <v>20</v>
      </c>
      <c r="T1780" s="53">
        <v>10</v>
      </c>
      <c r="U1780" s="53">
        <v>10</v>
      </c>
      <c r="V1780" s="53">
        <v>10</v>
      </c>
      <c r="W1780" s="53" t="s">
        <v>1032</v>
      </c>
      <c r="X1780" s="53" t="s">
        <v>1032</v>
      </c>
      <c r="Y1780" s="53" t="s">
        <v>1032</v>
      </c>
      <c r="Z1780" s="53" t="s">
        <v>1032</v>
      </c>
      <c r="AA1780" s="53" t="s">
        <v>1032</v>
      </c>
      <c r="AB1780" s="53" t="s">
        <v>1032</v>
      </c>
      <c r="AC1780" s="54">
        <v>30</v>
      </c>
      <c r="AD1780" s="54">
        <v>20</v>
      </c>
      <c r="AE1780" s="54">
        <v>20</v>
      </c>
      <c r="AF1780" s="54">
        <v>10</v>
      </c>
      <c r="AG1780" s="54">
        <v>10</v>
      </c>
      <c r="AH1780" s="54">
        <v>10</v>
      </c>
      <c r="AI1780" s="54" t="s">
        <v>1032</v>
      </c>
      <c r="AJ1780" s="54" t="s">
        <v>1032</v>
      </c>
      <c r="AK1780" s="1" t="s">
        <v>1032</v>
      </c>
      <c r="AL1780" s="1" t="s">
        <v>1032</v>
      </c>
      <c r="AM1780" s="1" t="s">
        <v>1032</v>
      </c>
      <c r="AN1780" s="1" t="s">
        <v>1032</v>
      </c>
      <c r="AO1780" s="1">
        <v>30</v>
      </c>
      <c r="AP1780" s="1">
        <v>20</v>
      </c>
      <c r="AQ1780" s="1">
        <v>20</v>
      </c>
      <c r="AR1780" s="1">
        <v>10</v>
      </c>
      <c r="AS1780" s="1">
        <v>10</v>
      </c>
      <c r="AT1780" s="1">
        <v>10</v>
      </c>
      <c r="AU1780" s="1" t="s">
        <v>1032</v>
      </c>
      <c r="AV1780" s="1" t="s">
        <v>1032</v>
      </c>
      <c r="AW1780" s="142">
        <f t="shared" si="58"/>
        <v>141340</v>
      </c>
      <c r="AX1780" s="142" t="str">
        <f t="shared" si="59"/>
        <v>141340-001</v>
      </c>
    </row>
    <row r="1781" spans="1:50">
      <c r="C1781" s="1" t="s">
        <v>1086</v>
      </c>
      <c r="E1781" s="1">
        <v>8</v>
      </c>
      <c r="F1781" s="1">
        <v>33</v>
      </c>
      <c r="G1781" s="1">
        <v>33</v>
      </c>
      <c r="H1781" s="1">
        <v>2000</v>
      </c>
      <c r="I1781" s="53">
        <v>66</v>
      </c>
      <c r="J1781" s="1">
        <v>100</v>
      </c>
      <c r="K1781" s="1">
        <v>0</v>
      </c>
      <c r="L1781" s="53">
        <v>66</v>
      </c>
      <c r="M1781" s="53" t="s">
        <v>1032</v>
      </c>
      <c r="N1781" s="53" t="s">
        <v>1032</v>
      </c>
      <c r="O1781" s="53" t="s">
        <v>1032</v>
      </c>
      <c r="P1781" s="53" t="s">
        <v>1032</v>
      </c>
      <c r="Q1781" s="53">
        <v>30</v>
      </c>
      <c r="R1781" s="53">
        <v>20</v>
      </c>
      <c r="S1781" s="53">
        <v>20</v>
      </c>
      <c r="T1781" s="53">
        <v>10</v>
      </c>
      <c r="U1781" s="53">
        <v>10</v>
      </c>
      <c r="V1781" s="53">
        <v>10</v>
      </c>
      <c r="W1781" s="53" t="s">
        <v>1032</v>
      </c>
      <c r="X1781" s="53" t="s">
        <v>1032</v>
      </c>
      <c r="Y1781" s="53" t="s">
        <v>1032</v>
      </c>
      <c r="Z1781" s="53" t="s">
        <v>1032</v>
      </c>
      <c r="AA1781" s="53" t="s">
        <v>1032</v>
      </c>
      <c r="AB1781" s="53" t="s">
        <v>1032</v>
      </c>
      <c r="AC1781" s="54">
        <v>30</v>
      </c>
      <c r="AD1781" s="54">
        <v>20</v>
      </c>
      <c r="AE1781" s="54">
        <v>20</v>
      </c>
      <c r="AF1781" s="54">
        <v>10</v>
      </c>
      <c r="AG1781" s="54">
        <v>10</v>
      </c>
      <c r="AH1781" s="54">
        <v>10</v>
      </c>
      <c r="AI1781" s="54" t="s">
        <v>1032</v>
      </c>
      <c r="AJ1781" s="54" t="s">
        <v>1032</v>
      </c>
      <c r="AK1781" s="1" t="s">
        <v>1032</v>
      </c>
      <c r="AL1781" s="1" t="s">
        <v>1032</v>
      </c>
      <c r="AM1781" s="1" t="s">
        <v>1032</v>
      </c>
      <c r="AN1781" s="1" t="s">
        <v>1032</v>
      </c>
      <c r="AO1781" s="1">
        <v>30</v>
      </c>
      <c r="AP1781" s="1">
        <v>20</v>
      </c>
      <c r="AQ1781" s="1">
        <v>20</v>
      </c>
      <c r="AR1781" s="1">
        <v>10</v>
      </c>
      <c r="AS1781" s="1">
        <v>10</v>
      </c>
      <c r="AT1781" s="1">
        <v>10</v>
      </c>
      <c r="AU1781" s="1" t="s">
        <v>1032</v>
      </c>
      <c r="AV1781" s="1" t="s">
        <v>1032</v>
      </c>
      <c r="AW1781" s="142" t="str">
        <f t="shared" si="58"/>
        <v/>
      </c>
      <c r="AX1781" s="142" t="str">
        <f t="shared" si="59"/>
        <v/>
      </c>
    </row>
    <row r="1782" spans="1:50">
      <c r="C1782" s="1" t="s">
        <v>1087</v>
      </c>
      <c r="D1782" s="1" t="s">
        <v>1088</v>
      </c>
      <c r="AW1782" s="142" t="str">
        <f t="shared" si="58"/>
        <v/>
      </c>
      <c r="AX1782" s="142" t="str">
        <f t="shared" si="59"/>
        <v/>
      </c>
    </row>
    <row r="1783" spans="1:50">
      <c r="C1783" s="1" t="s">
        <v>1087</v>
      </c>
      <c r="D1783" s="1" t="s">
        <v>1089</v>
      </c>
      <c r="AW1783" s="142" t="str">
        <f t="shared" si="58"/>
        <v/>
      </c>
      <c r="AX1783" s="142" t="str">
        <f t="shared" si="59"/>
        <v/>
      </c>
    </row>
    <row r="1784" spans="1:50">
      <c r="C1784" s="1" t="s">
        <v>1087</v>
      </c>
      <c r="D1784" s="1" t="s">
        <v>1090</v>
      </c>
      <c r="AW1784" s="142" t="str">
        <f t="shared" si="58"/>
        <v/>
      </c>
      <c r="AX1784" s="142" t="str">
        <f t="shared" si="59"/>
        <v/>
      </c>
    </row>
    <row r="1785" spans="1:50">
      <c r="C1785" s="1" t="s">
        <v>1087</v>
      </c>
      <c r="D1785" s="1" t="s">
        <v>1091</v>
      </c>
      <c r="AW1785" s="142" t="str">
        <f t="shared" si="58"/>
        <v/>
      </c>
      <c r="AX1785" s="142" t="str">
        <f t="shared" si="59"/>
        <v/>
      </c>
    </row>
    <row r="1786" spans="1:50">
      <c r="C1786" s="1" t="s">
        <v>1087</v>
      </c>
      <c r="D1786" s="1" t="s">
        <v>1092</v>
      </c>
      <c r="E1786" s="1">
        <v>8</v>
      </c>
      <c r="F1786" s="1">
        <v>33</v>
      </c>
      <c r="G1786" s="1">
        <v>33</v>
      </c>
      <c r="H1786" s="1">
        <v>2000</v>
      </c>
      <c r="I1786" s="53">
        <v>66</v>
      </c>
      <c r="J1786" s="1">
        <v>100</v>
      </c>
      <c r="L1786" s="53">
        <v>66</v>
      </c>
      <c r="Q1786" s="53">
        <v>30</v>
      </c>
      <c r="R1786" s="53">
        <v>20</v>
      </c>
      <c r="S1786" s="53">
        <v>20</v>
      </c>
      <c r="T1786" s="53">
        <v>10</v>
      </c>
      <c r="U1786" s="53">
        <v>10</v>
      </c>
      <c r="V1786" s="53">
        <v>10</v>
      </c>
      <c r="AC1786" s="54">
        <v>30</v>
      </c>
      <c r="AD1786" s="54">
        <v>20</v>
      </c>
      <c r="AE1786" s="54">
        <v>20</v>
      </c>
      <c r="AF1786" s="54">
        <v>10</v>
      </c>
      <c r="AG1786" s="54">
        <v>10</v>
      </c>
      <c r="AH1786" s="54">
        <v>10</v>
      </c>
      <c r="AO1786" s="1">
        <v>30</v>
      </c>
      <c r="AP1786" s="1">
        <v>20</v>
      </c>
      <c r="AQ1786" s="1">
        <v>20</v>
      </c>
      <c r="AR1786" s="1">
        <v>10</v>
      </c>
      <c r="AS1786" s="1">
        <v>10</v>
      </c>
      <c r="AT1786" s="1">
        <v>10</v>
      </c>
      <c r="AW1786" s="142" t="str">
        <f t="shared" ref="AW1786:AW1849" si="60">IF(SUM($E1786:$AV1786)&lt;&gt;0,IFERROR(IFERROR(INDEX(pname,MATCH($B1786,pid_fao,0),1),INDEX(pname,MATCH($B1786,pid_th,0),1)),""),"")</f>
        <v/>
      </c>
      <c r="AX1786" s="142" t="str">
        <f t="shared" ref="AX1786:AX1849" si="61">IF(SUM($E1786:$AV1786)&lt;&gt;0,IFERROR(IFERROR(INDEX(pname,MATCH($B1786,pid_fao,0),5),INDEX(pname,MATCH($B1786,pid_th,0),5)),""),"")</f>
        <v/>
      </c>
    </row>
    <row r="1787" spans="1:50">
      <c r="A1787" s="20">
        <v>31402</v>
      </c>
      <c r="B1787" s="1" t="s">
        <v>845</v>
      </c>
      <c r="C1787" s="1" t="s">
        <v>1031</v>
      </c>
      <c r="E1787" s="1">
        <v>20</v>
      </c>
      <c r="F1787" s="1">
        <v>35</v>
      </c>
      <c r="G1787" s="1">
        <v>35</v>
      </c>
      <c r="H1787" s="1">
        <v>3000</v>
      </c>
      <c r="I1787" s="53">
        <v>105</v>
      </c>
      <c r="J1787" s="1">
        <v>100</v>
      </c>
      <c r="K1787" s="1">
        <v>0</v>
      </c>
      <c r="L1787" s="53">
        <v>105</v>
      </c>
      <c r="M1787" s="53">
        <v>30</v>
      </c>
      <c r="N1787" s="53">
        <v>20</v>
      </c>
      <c r="O1787" s="53" t="s">
        <v>1032</v>
      </c>
      <c r="P1787" s="53">
        <v>15</v>
      </c>
      <c r="Q1787" s="53">
        <v>15</v>
      </c>
      <c r="R1787" s="53">
        <v>15</v>
      </c>
      <c r="S1787" s="53">
        <v>5</v>
      </c>
      <c r="T1787" s="53" t="s">
        <v>1032</v>
      </c>
      <c r="U1787" s="53" t="s">
        <v>1032</v>
      </c>
      <c r="V1787" s="53" t="s">
        <v>1032</v>
      </c>
      <c r="W1787" s="53" t="s">
        <v>1032</v>
      </c>
      <c r="X1787" s="53" t="s">
        <v>1032</v>
      </c>
      <c r="Y1787" s="53">
        <v>30</v>
      </c>
      <c r="Z1787" s="53">
        <v>20</v>
      </c>
      <c r="AA1787" s="53" t="s">
        <v>1032</v>
      </c>
      <c r="AB1787" s="53">
        <v>15</v>
      </c>
      <c r="AC1787" s="54">
        <v>15</v>
      </c>
      <c r="AD1787" s="54">
        <v>15</v>
      </c>
      <c r="AE1787" s="54">
        <v>5</v>
      </c>
      <c r="AF1787" s="54" t="s">
        <v>1032</v>
      </c>
      <c r="AG1787" s="54" t="s">
        <v>1032</v>
      </c>
      <c r="AH1787" s="54" t="s">
        <v>1032</v>
      </c>
      <c r="AI1787" s="54" t="s">
        <v>1032</v>
      </c>
      <c r="AJ1787" s="54" t="s">
        <v>1032</v>
      </c>
      <c r="AK1787" s="1">
        <v>30</v>
      </c>
      <c r="AL1787" s="1">
        <v>20</v>
      </c>
      <c r="AM1787" s="1" t="s">
        <v>1032</v>
      </c>
      <c r="AN1787" s="1">
        <v>15</v>
      </c>
      <c r="AO1787" s="1">
        <v>15</v>
      </c>
      <c r="AP1787" s="1">
        <v>15</v>
      </c>
      <c r="AQ1787" s="1">
        <v>5</v>
      </c>
      <c r="AR1787" s="1" t="s">
        <v>1032</v>
      </c>
      <c r="AS1787" s="1" t="s">
        <v>1032</v>
      </c>
      <c r="AT1787" s="1" t="s">
        <v>1032</v>
      </c>
      <c r="AU1787" s="1" t="s">
        <v>1032</v>
      </c>
      <c r="AV1787" s="1" t="s">
        <v>1032</v>
      </c>
      <c r="AW1787" s="142">
        <f t="shared" si="60"/>
        <v>141336</v>
      </c>
      <c r="AX1787" s="142" t="str">
        <f t="shared" si="61"/>
        <v>141336-000</v>
      </c>
    </row>
    <row r="1788" spans="1:50">
      <c r="C1788" s="1" t="s">
        <v>1086</v>
      </c>
      <c r="E1788" s="1">
        <v>20</v>
      </c>
      <c r="F1788" s="1">
        <v>35</v>
      </c>
      <c r="G1788" s="1">
        <v>35</v>
      </c>
      <c r="H1788" s="1">
        <v>3000</v>
      </c>
      <c r="I1788" s="53">
        <v>105</v>
      </c>
      <c r="J1788" s="1">
        <v>100</v>
      </c>
      <c r="K1788" s="1">
        <v>0</v>
      </c>
      <c r="L1788" s="53">
        <v>105</v>
      </c>
      <c r="M1788" s="53">
        <v>30</v>
      </c>
      <c r="N1788" s="53">
        <v>20</v>
      </c>
      <c r="O1788" s="53" t="s">
        <v>1032</v>
      </c>
      <c r="P1788" s="53">
        <v>15</v>
      </c>
      <c r="Q1788" s="53">
        <v>15</v>
      </c>
      <c r="R1788" s="53">
        <v>15</v>
      </c>
      <c r="S1788" s="53">
        <v>5</v>
      </c>
      <c r="T1788" s="53" t="s">
        <v>1032</v>
      </c>
      <c r="U1788" s="53" t="s">
        <v>1032</v>
      </c>
      <c r="V1788" s="53" t="s">
        <v>1032</v>
      </c>
      <c r="W1788" s="53" t="s">
        <v>1032</v>
      </c>
      <c r="X1788" s="53" t="s">
        <v>1032</v>
      </c>
      <c r="Y1788" s="53">
        <v>30</v>
      </c>
      <c r="Z1788" s="53">
        <v>20</v>
      </c>
      <c r="AA1788" s="53" t="s">
        <v>1032</v>
      </c>
      <c r="AB1788" s="53">
        <v>15</v>
      </c>
      <c r="AC1788" s="54">
        <v>15</v>
      </c>
      <c r="AD1788" s="54">
        <v>15</v>
      </c>
      <c r="AE1788" s="54">
        <v>5</v>
      </c>
      <c r="AF1788" s="54" t="s">
        <v>1032</v>
      </c>
      <c r="AG1788" s="54" t="s">
        <v>1032</v>
      </c>
      <c r="AH1788" s="54" t="s">
        <v>1032</v>
      </c>
      <c r="AI1788" s="54" t="s">
        <v>1032</v>
      </c>
      <c r="AJ1788" s="54" t="s">
        <v>1032</v>
      </c>
      <c r="AK1788" s="1">
        <v>30</v>
      </c>
      <c r="AL1788" s="1">
        <v>20</v>
      </c>
      <c r="AM1788" s="1" t="s">
        <v>1032</v>
      </c>
      <c r="AN1788" s="1">
        <v>15</v>
      </c>
      <c r="AO1788" s="1">
        <v>15</v>
      </c>
      <c r="AP1788" s="1">
        <v>15</v>
      </c>
      <c r="AQ1788" s="1">
        <v>5</v>
      </c>
      <c r="AR1788" s="1" t="s">
        <v>1032</v>
      </c>
      <c r="AS1788" s="1" t="s">
        <v>1032</v>
      </c>
      <c r="AT1788" s="1" t="s">
        <v>1032</v>
      </c>
      <c r="AU1788" s="1" t="s">
        <v>1032</v>
      </c>
      <c r="AV1788" s="1" t="s">
        <v>1032</v>
      </c>
      <c r="AW1788" s="142" t="str">
        <f t="shared" si="60"/>
        <v/>
      </c>
      <c r="AX1788" s="142" t="str">
        <f t="shared" si="61"/>
        <v/>
      </c>
    </row>
    <row r="1789" spans="1:50">
      <c r="C1789" s="1" t="s">
        <v>1087</v>
      </c>
      <c r="D1789" s="1" t="s">
        <v>1088</v>
      </c>
      <c r="I1789" s="53">
        <v>0</v>
      </c>
      <c r="L1789" s="53">
        <v>0</v>
      </c>
      <c r="AW1789" s="142" t="str">
        <f t="shared" si="60"/>
        <v/>
      </c>
      <c r="AX1789" s="142" t="str">
        <f t="shared" si="61"/>
        <v/>
      </c>
    </row>
    <row r="1790" spans="1:50">
      <c r="C1790" s="1" t="s">
        <v>1087</v>
      </c>
      <c r="D1790" s="1" t="s">
        <v>1089</v>
      </c>
      <c r="I1790" s="53">
        <v>0</v>
      </c>
      <c r="L1790" s="53">
        <v>0</v>
      </c>
      <c r="AW1790" s="142" t="str">
        <f t="shared" si="60"/>
        <v/>
      </c>
      <c r="AX1790" s="142" t="str">
        <f t="shared" si="61"/>
        <v/>
      </c>
    </row>
    <row r="1791" spans="1:50">
      <c r="C1791" s="1" t="s">
        <v>1087</v>
      </c>
      <c r="D1791" s="1" t="s">
        <v>1090</v>
      </c>
      <c r="E1791" s="1">
        <v>15</v>
      </c>
      <c r="F1791" s="1">
        <v>15</v>
      </c>
      <c r="G1791" s="1">
        <v>15</v>
      </c>
      <c r="H1791" s="1">
        <v>3000</v>
      </c>
      <c r="I1791" s="53">
        <v>45</v>
      </c>
      <c r="L1791" s="53">
        <v>45</v>
      </c>
      <c r="M1791" s="53">
        <v>0</v>
      </c>
      <c r="N1791" s="53">
        <v>0</v>
      </c>
      <c r="P1791" s="53">
        <v>30</v>
      </c>
      <c r="Q1791" s="53">
        <v>30</v>
      </c>
      <c r="R1791" s="53">
        <v>30</v>
      </c>
      <c r="S1791" s="53">
        <v>10</v>
      </c>
      <c r="Y1791" s="53">
        <v>0</v>
      </c>
      <c r="Z1791" s="53">
        <v>0</v>
      </c>
      <c r="AB1791" s="53">
        <v>30</v>
      </c>
      <c r="AC1791" s="54">
        <v>30</v>
      </c>
      <c r="AD1791" s="54">
        <v>30</v>
      </c>
      <c r="AE1791" s="54">
        <v>10</v>
      </c>
      <c r="AK1791" s="1">
        <v>0</v>
      </c>
      <c r="AL1791" s="1">
        <v>0</v>
      </c>
      <c r="AN1791" s="1">
        <v>30</v>
      </c>
      <c r="AO1791" s="1">
        <v>30</v>
      </c>
      <c r="AP1791" s="1">
        <v>30</v>
      </c>
      <c r="AQ1791" s="1">
        <v>10</v>
      </c>
      <c r="AW1791" s="142" t="str">
        <f t="shared" si="60"/>
        <v/>
      </c>
      <c r="AX1791" s="142" t="str">
        <f t="shared" si="61"/>
        <v/>
      </c>
    </row>
    <row r="1792" spans="1:50">
      <c r="C1792" s="1" t="s">
        <v>1087</v>
      </c>
      <c r="D1792" s="1" t="s">
        <v>1091</v>
      </c>
      <c r="I1792" s="53">
        <v>0</v>
      </c>
      <c r="L1792" s="53">
        <v>0</v>
      </c>
      <c r="AW1792" s="142" t="str">
        <f t="shared" si="60"/>
        <v/>
      </c>
      <c r="AX1792" s="142" t="str">
        <f t="shared" si="61"/>
        <v/>
      </c>
    </row>
    <row r="1793" spans="1:50">
      <c r="C1793" s="1" t="s">
        <v>1087</v>
      </c>
      <c r="D1793" s="1" t="s">
        <v>1092</v>
      </c>
      <c r="E1793" s="1">
        <v>5</v>
      </c>
      <c r="F1793" s="1">
        <v>20</v>
      </c>
      <c r="G1793" s="1">
        <v>20</v>
      </c>
      <c r="H1793" s="1">
        <v>3000</v>
      </c>
      <c r="I1793" s="53">
        <v>60</v>
      </c>
      <c r="J1793" s="1">
        <v>100</v>
      </c>
      <c r="L1793" s="53">
        <v>60</v>
      </c>
      <c r="M1793" s="53">
        <v>60</v>
      </c>
      <c r="N1793" s="53">
        <v>40</v>
      </c>
      <c r="P1793" s="53">
        <v>0</v>
      </c>
      <c r="Q1793" s="53">
        <v>0</v>
      </c>
      <c r="R1793" s="53">
        <v>0</v>
      </c>
      <c r="S1793" s="53">
        <v>0</v>
      </c>
      <c r="Y1793" s="53">
        <v>60</v>
      </c>
      <c r="Z1793" s="53">
        <v>40</v>
      </c>
      <c r="AB1793" s="53">
        <v>0</v>
      </c>
      <c r="AC1793" s="54">
        <v>0</v>
      </c>
      <c r="AD1793" s="54">
        <v>0</v>
      </c>
      <c r="AE1793" s="54">
        <v>0</v>
      </c>
      <c r="AK1793" s="1">
        <v>60</v>
      </c>
      <c r="AL1793" s="1">
        <v>40</v>
      </c>
      <c r="AN1793" s="1">
        <v>0</v>
      </c>
      <c r="AO1793" s="1">
        <v>0</v>
      </c>
      <c r="AP1793" s="1">
        <v>0</v>
      </c>
      <c r="AQ1793" s="1">
        <v>0</v>
      </c>
      <c r="AW1793" s="142" t="str">
        <f t="shared" si="60"/>
        <v/>
      </c>
      <c r="AX1793" s="142" t="str">
        <f t="shared" si="61"/>
        <v/>
      </c>
    </row>
    <row r="1794" spans="1:50">
      <c r="A1794" s="20">
        <v>31402</v>
      </c>
      <c r="B1794" s="1" t="s">
        <v>861</v>
      </c>
      <c r="C1794" s="1" t="s">
        <v>1031</v>
      </c>
      <c r="E1794" s="1">
        <v>28</v>
      </c>
      <c r="F1794" s="1">
        <v>75</v>
      </c>
      <c r="G1794" s="1">
        <v>75</v>
      </c>
      <c r="H1794" s="1">
        <v>2000</v>
      </c>
      <c r="I1794" s="53">
        <v>150</v>
      </c>
      <c r="L1794" s="53">
        <v>150</v>
      </c>
      <c r="M1794" s="53" t="s">
        <v>1032</v>
      </c>
      <c r="N1794" s="53" t="s">
        <v>1032</v>
      </c>
      <c r="O1794" s="53" t="s">
        <v>1032</v>
      </c>
      <c r="P1794" s="53" t="s">
        <v>1032</v>
      </c>
      <c r="Q1794" s="53">
        <v>40</v>
      </c>
      <c r="R1794" s="53">
        <v>30</v>
      </c>
      <c r="S1794" s="53">
        <v>15</v>
      </c>
      <c r="T1794" s="53">
        <v>5</v>
      </c>
      <c r="U1794" s="53">
        <v>5</v>
      </c>
      <c r="V1794" s="53">
        <v>5</v>
      </c>
      <c r="W1794" s="53" t="s">
        <v>1032</v>
      </c>
      <c r="X1794" s="53" t="s">
        <v>1032</v>
      </c>
      <c r="Y1794" s="53" t="s">
        <v>1032</v>
      </c>
      <c r="Z1794" s="53" t="s">
        <v>1032</v>
      </c>
      <c r="AA1794" s="53" t="s">
        <v>1032</v>
      </c>
      <c r="AB1794" s="53" t="s">
        <v>1032</v>
      </c>
      <c r="AC1794" s="54">
        <v>40</v>
      </c>
      <c r="AD1794" s="54">
        <v>30</v>
      </c>
      <c r="AE1794" s="54">
        <v>15</v>
      </c>
      <c r="AF1794" s="54">
        <v>5</v>
      </c>
      <c r="AG1794" s="54">
        <v>5</v>
      </c>
      <c r="AH1794" s="54">
        <v>5</v>
      </c>
      <c r="AI1794" s="54" t="s">
        <v>1032</v>
      </c>
      <c r="AJ1794" s="54" t="s">
        <v>1032</v>
      </c>
      <c r="AK1794" s="1" t="s">
        <v>1032</v>
      </c>
      <c r="AL1794" s="1" t="s">
        <v>1032</v>
      </c>
      <c r="AM1794" s="1" t="s">
        <v>1032</v>
      </c>
      <c r="AN1794" s="1" t="s">
        <v>1032</v>
      </c>
      <c r="AO1794" s="1">
        <v>15</v>
      </c>
      <c r="AP1794" s="1">
        <v>10</v>
      </c>
      <c r="AQ1794" s="1">
        <v>10</v>
      </c>
      <c r="AR1794" s="1">
        <v>5</v>
      </c>
      <c r="AS1794" s="1">
        <v>5</v>
      </c>
      <c r="AT1794" s="1">
        <v>5</v>
      </c>
      <c r="AU1794" s="1" t="s">
        <v>1032</v>
      </c>
      <c r="AV1794" s="1" t="s">
        <v>1032</v>
      </c>
      <c r="AW1794" s="142">
        <f t="shared" si="60"/>
        <v>141341</v>
      </c>
      <c r="AX1794" s="142" t="str">
        <f t="shared" si="61"/>
        <v>141341-000</v>
      </c>
    </row>
    <row r="1795" spans="1:50">
      <c r="C1795" s="1" t="s">
        <v>1086</v>
      </c>
      <c r="E1795" s="1">
        <v>28</v>
      </c>
      <c r="F1795" s="1">
        <v>75</v>
      </c>
      <c r="G1795" s="1">
        <v>75</v>
      </c>
      <c r="H1795" s="1">
        <v>2000</v>
      </c>
      <c r="I1795" s="53">
        <v>150</v>
      </c>
      <c r="L1795" s="53">
        <v>150</v>
      </c>
      <c r="M1795" s="53" t="s">
        <v>1032</v>
      </c>
      <c r="N1795" s="53" t="s">
        <v>1032</v>
      </c>
      <c r="O1795" s="53" t="s">
        <v>1032</v>
      </c>
      <c r="P1795" s="53" t="s">
        <v>1032</v>
      </c>
      <c r="Q1795" s="53">
        <v>40</v>
      </c>
      <c r="R1795" s="53">
        <v>30</v>
      </c>
      <c r="S1795" s="53">
        <v>15</v>
      </c>
      <c r="T1795" s="53">
        <v>5</v>
      </c>
      <c r="U1795" s="53">
        <v>5</v>
      </c>
      <c r="V1795" s="53">
        <v>5</v>
      </c>
      <c r="W1795" s="53" t="s">
        <v>1032</v>
      </c>
      <c r="X1795" s="53" t="s">
        <v>1032</v>
      </c>
      <c r="Y1795" s="53" t="s">
        <v>1032</v>
      </c>
      <c r="Z1795" s="53" t="s">
        <v>1032</v>
      </c>
      <c r="AA1795" s="53" t="s">
        <v>1032</v>
      </c>
      <c r="AB1795" s="53" t="s">
        <v>1032</v>
      </c>
      <c r="AC1795" s="54">
        <v>40</v>
      </c>
      <c r="AD1795" s="54">
        <v>30</v>
      </c>
      <c r="AE1795" s="54">
        <v>15</v>
      </c>
      <c r="AF1795" s="54">
        <v>5</v>
      </c>
      <c r="AG1795" s="54">
        <v>5</v>
      </c>
      <c r="AH1795" s="54">
        <v>5</v>
      </c>
      <c r="AI1795" s="54" t="s">
        <v>1032</v>
      </c>
      <c r="AJ1795" s="54" t="s">
        <v>1032</v>
      </c>
      <c r="AK1795" s="1" t="s">
        <v>1032</v>
      </c>
      <c r="AL1795" s="1" t="s">
        <v>1032</v>
      </c>
      <c r="AM1795" s="1" t="s">
        <v>1032</v>
      </c>
      <c r="AN1795" s="1" t="s">
        <v>1032</v>
      </c>
      <c r="AO1795" s="1">
        <v>15</v>
      </c>
      <c r="AP1795" s="1">
        <v>10</v>
      </c>
      <c r="AQ1795" s="1">
        <v>10</v>
      </c>
      <c r="AR1795" s="1">
        <v>5</v>
      </c>
      <c r="AS1795" s="1">
        <v>5</v>
      </c>
      <c r="AT1795" s="1">
        <v>5</v>
      </c>
      <c r="AU1795" s="1" t="s">
        <v>1032</v>
      </c>
      <c r="AV1795" s="1" t="s">
        <v>1032</v>
      </c>
      <c r="AW1795" s="142" t="str">
        <f t="shared" si="60"/>
        <v/>
      </c>
      <c r="AX1795" s="142" t="str">
        <f t="shared" si="61"/>
        <v/>
      </c>
    </row>
    <row r="1796" spans="1:50">
      <c r="C1796" s="1" t="s">
        <v>1087</v>
      </c>
      <c r="D1796" s="1" t="s">
        <v>1088</v>
      </c>
      <c r="E1796" s="1">
        <v>3</v>
      </c>
      <c r="F1796" s="1">
        <v>10</v>
      </c>
      <c r="G1796" s="1">
        <v>10</v>
      </c>
      <c r="H1796" s="1">
        <v>2000</v>
      </c>
      <c r="I1796" s="53">
        <v>20</v>
      </c>
      <c r="L1796" s="53">
        <v>20</v>
      </c>
      <c r="Q1796" s="53">
        <v>50</v>
      </c>
      <c r="R1796" s="53">
        <v>40</v>
      </c>
      <c r="S1796" s="53">
        <v>10</v>
      </c>
      <c r="T1796" s="53">
        <v>0</v>
      </c>
      <c r="U1796" s="53">
        <v>0</v>
      </c>
      <c r="V1796" s="53">
        <v>0</v>
      </c>
      <c r="AC1796" s="54">
        <v>50</v>
      </c>
      <c r="AD1796" s="54">
        <v>40</v>
      </c>
      <c r="AE1796" s="54">
        <v>10</v>
      </c>
      <c r="AF1796" s="54">
        <v>0</v>
      </c>
      <c r="AG1796" s="54">
        <v>0</v>
      </c>
      <c r="AH1796" s="54">
        <v>0</v>
      </c>
      <c r="AO1796" s="1">
        <v>0</v>
      </c>
      <c r="AP1796" s="1">
        <v>0</v>
      </c>
      <c r="AQ1796" s="1">
        <v>0</v>
      </c>
      <c r="AR1796" s="1">
        <v>0</v>
      </c>
      <c r="AS1796" s="1">
        <v>0</v>
      </c>
      <c r="AT1796" s="1">
        <v>0</v>
      </c>
      <c r="AW1796" s="142" t="str">
        <f t="shared" si="60"/>
        <v/>
      </c>
      <c r="AX1796" s="142" t="str">
        <f t="shared" si="61"/>
        <v/>
      </c>
    </row>
    <row r="1797" spans="1:50">
      <c r="C1797" s="1" t="s">
        <v>1087</v>
      </c>
      <c r="D1797" s="1" t="s">
        <v>1089</v>
      </c>
      <c r="I1797" s="53">
        <v>0</v>
      </c>
      <c r="L1797" s="53">
        <v>0</v>
      </c>
      <c r="AW1797" s="142" t="str">
        <f t="shared" si="60"/>
        <v/>
      </c>
      <c r="AX1797" s="142" t="str">
        <f t="shared" si="61"/>
        <v/>
      </c>
    </row>
    <row r="1798" spans="1:50">
      <c r="C1798" s="1" t="s">
        <v>1087</v>
      </c>
      <c r="D1798" s="1" t="s">
        <v>1090</v>
      </c>
      <c r="I1798" s="53">
        <v>0</v>
      </c>
      <c r="L1798" s="53">
        <v>0</v>
      </c>
      <c r="AW1798" s="142" t="str">
        <f t="shared" si="60"/>
        <v/>
      </c>
      <c r="AX1798" s="142" t="str">
        <f t="shared" si="61"/>
        <v/>
      </c>
    </row>
    <row r="1799" spans="1:50">
      <c r="C1799" s="1" t="s">
        <v>1087</v>
      </c>
      <c r="D1799" s="1" t="s">
        <v>1091</v>
      </c>
      <c r="I1799" s="53">
        <v>0</v>
      </c>
      <c r="L1799" s="53">
        <v>0</v>
      </c>
      <c r="AW1799" s="142" t="str">
        <f t="shared" si="60"/>
        <v/>
      </c>
      <c r="AX1799" s="142" t="str">
        <f t="shared" si="61"/>
        <v/>
      </c>
    </row>
    <row r="1800" spans="1:50">
      <c r="C1800" s="1" t="s">
        <v>1087</v>
      </c>
      <c r="D1800" s="1" t="s">
        <v>1092</v>
      </c>
      <c r="E1800" s="1">
        <v>25</v>
      </c>
      <c r="F1800" s="1">
        <v>65</v>
      </c>
      <c r="G1800" s="1">
        <v>65</v>
      </c>
      <c r="H1800" s="1">
        <v>2000</v>
      </c>
      <c r="I1800" s="53">
        <v>130</v>
      </c>
      <c r="L1800" s="53">
        <v>130</v>
      </c>
      <c r="Q1800" s="53">
        <v>30</v>
      </c>
      <c r="R1800" s="53">
        <v>20</v>
      </c>
      <c r="S1800" s="53">
        <v>20</v>
      </c>
      <c r="T1800" s="53">
        <v>10</v>
      </c>
      <c r="U1800" s="53">
        <v>10</v>
      </c>
      <c r="V1800" s="53">
        <v>10</v>
      </c>
      <c r="AC1800" s="54">
        <v>30</v>
      </c>
      <c r="AD1800" s="54">
        <v>20</v>
      </c>
      <c r="AE1800" s="54">
        <v>20</v>
      </c>
      <c r="AF1800" s="54">
        <v>10</v>
      </c>
      <c r="AG1800" s="54">
        <v>10</v>
      </c>
      <c r="AH1800" s="54">
        <v>10</v>
      </c>
      <c r="AO1800" s="1">
        <v>30</v>
      </c>
      <c r="AP1800" s="1">
        <v>20</v>
      </c>
      <c r="AQ1800" s="1">
        <v>20</v>
      </c>
      <c r="AR1800" s="1">
        <v>10</v>
      </c>
      <c r="AS1800" s="1">
        <v>10</v>
      </c>
      <c r="AT1800" s="1">
        <v>10</v>
      </c>
      <c r="AW1800" s="142" t="str">
        <f t="shared" si="60"/>
        <v/>
      </c>
      <c r="AX1800" s="142" t="str">
        <f t="shared" si="61"/>
        <v/>
      </c>
    </row>
    <row r="1801" spans="1:50">
      <c r="A1801" s="20">
        <v>31402</v>
      </c>
      <c r="B1801" s="1" t="s">
        <v>867</v>
      </c>
      <c r="C1801" s="1" t="s">
        <v>1031</v>
      </c>
      <c r="E1801" s="1">
        <v>102</v>
      </c>
      <c r="F1801" s="1">
        <v>189</v>
      </c>
      <c r="G1801" s="1">
        <v>189</v>
      </c>
      <c r="H1801" s="1">
        <v>3513</v>
      </c>
      <c r="I1801" s="53">
        <v>664</v>
      </c>
      <c r="J1801" s="1">
        <v>100</v>
      </c>
      <c r="K1801" s="1">
        <v>0</v>
      </c>
      <c r="L1801" s="53">
        <v>664</v>
      </c>
      <c r="M1801" s="53" t="s">
        <v>1032</v>
      </c>
      <c r="N1801" s="53" t="s">
        <v>1032</v>
      </c>
      <c r="O1801" s="53">
        <v>25</v>
      </c>
      <c r="P1801" s="53">
        <v>30</v>
      </c>
      <c r="Q1801" s="53">
        <v>28.333333333333332</v>
      </c>
      <c r="R1801" s="53">
        <v>20</v>
      </c>
      <c r="S1801" s="53">
        <v>20</v>
      </c>
      <c r="T1801" s="53">
        <v>10</v>
      </c>
      <c r="U1801" s="53">
        <v>10</v>
      </c>
      <c r="V1801" s="53">
        <v>10</v>
      </c>
      <c r="W1801" s="53" t="s">
        <v>1032</v>
      </c>
      <c r="X1801" s="53" t="s">
        <v>1032</v>
      </c>
      <c r="Y1801" s="53" t="s">
        <v>1032</v>
      </c>
      <c r="Z1801" s="53">
        <v>5</v>
      </c>
      <c r="AA1801" s="53">
        <v>25</v>
      </c>
      <c r="AB1801" s="53">
        <v>32.5</v>
      </c>
      <c r="AC1801" s="54">
        <v>29.166666666666664</v>
      </c>
      <c r="AD1801" s="54">
        <v>12.5</v>
      </c>
      <c r="AE1801" s="54">
        <v>20</v>
      </c>
      <c r="AF1801" s="54">
        <v>10</v>
      </c>
      <c r="AG1801" s="54">
        <v>10</v>
      </c>
      <c r="AH1801" s="54">
        <v>10</v>
      </c>
      <c r="AI1801" s="54" t="s">
        <v>1032</v>
      </c>
      <c r="AJ1801" s="54" t="s">
        <v>1032</v>
      </c>
      <c r="AK1801" s="1" t="s">
        <v>1032</v>
      </c>
      <c r="AL1801" s="1">
        <v>5</v>
      </c>
      <c r="AM1801" s="1">
        <v>10</v>
      </c>
      <c r="AN1801" s="1">
        <v>20</v>
      </c>
      <c r="AO1801" s="1">
        <v>22.5</v>
      </c>
      <c r="AP1801" s="1">
        <v>13.333333333333334</v>
      </c>
      <c r="AQ1801" s="1">
        <v>20</v>
      </c>
      <c r="AR1801" s="1">
        <v>10</v>
      </c>
      <c r="AS1801" s="1">
        <v>10</v>
      </c>
      <c r="AT1801" s="1">
        <v>10</v>
      </c>
      <c r="AU1801" s="1" t="s">
        <v>1032</v>
      </c>
      <c r="AV1801" s="1" t="s">
        <v>1032</v>
      </c>
      <c r="AW1801" s="142">
        <f t="shared" si="60"/>
        <v>141343</v>
      </c>
      <c r="AX1801" s="142" t="str">
        <f t="shared" si="61"/>
        <v>141343-000</v>
      </c>
    </row>
    <row r="1802" spans="1:50">
      <c r="C1802" s="1" t="s">
        <v>1086</v>
      </c>
      <c r="E1802" s="1">
        <v>82</v>
      </c>
      <c r="F1802" s="1">
        <v>169</v>
      </c>
      <c r="G1802" s="1">
        <v>169</v>
      </c>
      <c r="H1802" s="1">
        <v>3692</v>
      </c>
      <c r="I1802" s="53">
        <v>624</v>
      </c>
      <c r="L1802" s="53">
        <v>624</v>
      </c>
      <c r="M1802" s="53" t="s">
        <v>1032</v>
      </c>
      <c r="N1802" s="53" t="s">
        <v>1032</v>
      </c>
      <c r="O1802" s="53">
        <v>25</v>
      </c>
      <c r="P1802" s="53">
        <v>30</v>
      </c>
      <c r="Q1802" s="53">
        <v>28.333333333333332</v>
      </c>
      <c r="R1802" s="53">
        <v>20</v>
      </c>
      <c r="S1802" s="53">
        <v>20</v>
      </c>
      <c r="T1802" s="53">
        <v>10</v>
      </c>
      <c r="U1802" s="53">
        <v>10</v>
      </c>
      <c r="V1802" s="53">
        <v>10</v>
      </c>
      <c r="W1802" s="53" t="s">
        <v>1032</v>
      </c>
      <c r="X1802" s="53" t="s">
        <v>1032</v>
      </c>
      <c r="Y1802" s="53" t="s">
        <v>1032</v>
      </c>
      <c r="Z1802" s="53" t="s">
        <v>1032</v>
      </c>
      <c r="AA1802" s="53">
        <v>25</v>
      </c>
      <c r="AB1802" s="53">
        <v>30</v>
      </c>
      <c r="AC1802" s="54">
        <v>28.333333333333332</v>
      </c>
      <c r="AD1802" s="54">
        <v>20</v>
      </c>
      <c r="AE1802" s="54">
        <v>20</v>
      </c>
      <c r="AF1802" s="54">
        <v>10</v>
      </c>
      <c r="AG1802" s="54">
        <v>10</v>
      </c>
      <c r="AH1802" s="54">
        <v>10</v>
      </c>
      <c r="AI1802" s="54" t="s">
        <v>1032</v>
      </c>
      <c r="AJ1802" s="54" t="s">
        <v>1032</v>
      </c>
      <c r="AK1802" s="1" t="s">
        <v>1032</v>
      </c>
      <c r="AL1802" s="1" t="s">
        <v>1032</v>
      </c>
      <c r="AM1802" s="1" t="s">
        <v>1032</v>
      </c>
      <c r="AN1802" s="1">
        <v>25</v>
      </c>
      <c r="AO1802" s="1">
        <v>30</v>
      </c>
      <c r="AP1802" s="1">
        <v>21.666666666666668</v>
      </c>
      <c r="AQ1802" s="1">
        <v>20</v>
      </c>
      <c r="AR1802" s="1">
        <v>10</v>
      </c>
      <c r="AS1802" s="1">
        <v>10</v>
      </c>
      <c r="AT1802" s="1">
        <v>10</v>
      </c>
      <c r="AU1802" s="1" t="s">
        <v>1032</v>
      </c>
      <c r="AV1802" s="1" t="s">
        <v>1032</v>
      </c>
      <c r="AW1802" s="142" t="str">
        <f t="shared" si="60"/>
        <v/>
      </c>
      <c r="AX1802" s="142" t="str">
        <f t="shared" si="61"/>
        <v/>
      </c>
    </row>
    <row r="1803" spans="1:50">
      <c r="C1803" s="1" t="s">
        <v>1087</v>
      </c>
      <c r="D1803" s="1" t="s">
        <v>1088</v>
      </c>
      <c r="AW1803" s="142" t="str">
        <f t="shared" si="60"/>
        <v/>
      </c>
      <c r="AX1803" s="142" t="str">
        <f t="shared" si="61"/>
        <v/>
      </c>
    </row>
    <row r="1804" spans="1:50">
      <c r="C1804" s="1" t="s">
        <v>1087</v>
      </c>
      <c r="D1804" s="1" t="s">
        <v>1089</v>
      </c>
      <c r="E1804" s="1">
        <v>2</v>
      </c>
      <c r="F1804" s="1">
        <v>7</v>
      </c>
      <c r="G1804" s="1">
        <v>7</v>
      </c>
      <c r="I1804" s="53">
        <v>300</v>
      </c>
      <c r="L1804" s="53">
        <v>300</v>
      </c>
      <c r="Q1804" s="53">
        <v>30</v>
      </c>
      <c r="R1804" s="53">
        <v>20</v>
      </c>
      <c r="S1804" s="53">
        <v>20</v>
      </c>
      <c r="T1804" s="53">
        <v>10</v>
      </c>
      <c r="U1804" s="53">
        <v>10</v>
      </c>
      <c r="V1804" s="53">
        <v>10</v>
      </c>
      <c r="AC1804" s="54">
        <v>30</v>
      </c>
      <c r="AD1804" s="54">
        <v>20</v>
      </c>
      <c r="AE1804" s="54">
        <v>20</v>
      </c>
      <c r="AF1804" s="54">
        <v>10</v>
      </c>
      <c r="AG1804" s="54">
        <v>10</v>
      </c>
      <c r="AH1804" s="54">
        <v>10</v>
      </c>
      <c r="AO1804" s="1">
        <v>30</v>
      </c>
      <c r="AP1804" s="1">
        <v>20</v>
      </c>
      <c r="AQ1804" s="1">
        <v>20</v>
      </c>
      <c r="AR1804" s="1">
        <v>10</v>
      </c>
      <c r="AS1804" s="1">
        <v>10</v>
      </c>
      <c r="AT1804" s="1">
        <v>10</v>
      </c>
      <c r="AW1804" s="142" t="str">
        <f t="shared" si="60"/>
        <v/>
      </c>
      <c r="AX1804" s="142" t="str">
        <f t="shared" si="61"/>
        <v/>
      </c>
    </row>
    <row r="1805" spans="1:50">
      <c r="C1805" s="1" t="s">
        <v>1087</v>
      </c>
      <c r="D1805" s="1" t="s">
        <v>1090</v>
      </c>
      <c r="E1805" s="1">
        <v>30</v>
      </c>
      <c r="F1805" s="1">
        <v>15</v>
      </c>
      <c r="G1805" s="1">
        <v>15</v>
      </c>
      <c r="H1805" s="1">
        <v>2000</v>
      </c>
      <c r="I1805" s="53">
        <v>30</v>
      </c>
      <c r="L1805" s="53">
        <v>30</v>
      </c>
      <c r="O1805" s="53">
        <v>25</v>
      </c>
      <c r="P1805" s="53">
        <v>30</v>
      </c>
      <c r="Q1805" s="53">
        <v>25</v>
      </c>
      <c r="R1805" s="53">
        <v>20</v>
      </c>
      <c r="AA1805" s="53">
        <v>25</v>
      </c>
      <c r="AB1805" s="53">
        <v>30</v>
      </c>
      <c r="AC1805" s="54">
        <v>25</v>
      </c>
      <c r="AD1805" s="54">
        <v>20</v>
      </c>
      <c r="AN1805" s="1">
        <v>25</v>
      </c>
      <c r="AO1805" s="1">
        <v>30</v>
      </c>
      <c r="AP1805" s="1">
        <v>25</v>
      </c>
      <c r="AQ1805" s="1">
        <v>20</v>
      </c>
      <c r="AW1805" s="142" t="str">
        <f t="shared" si="60"/>
        <v/>
      </c>
      <c r="AX1805" s="142" t="str">
        <f t="shared" si="61"/>
        <v/>
      </c>
    </row>
    <row r="1806" spans="1:50">
      <c r="C1806" s="1" t="s">
        <v>1087</v>
      </c>
      <c r="D1806" s="1" t="s">
        <v>1091</v>
      </c>
      <c r="I1806" s="53">
        <v>0</v>
      </c>
      <c r="L1806" s="53">
        <v>0</v>
      </c>
      <c r="AW1806" s="142" t="str">
        <f t="shared" si="60"/>
        <v/>
      </c>
      <c r="AX1806" s="142" t="str">
        <f t="shared" si="61"/>
        <v/>
      </c>
    </row>
    <row r="1807" spans="1:50">
      <c r="C1807" s="1" t="s">
        <v>1087</v>
      </c>
      <c r="D1807" s="1" t="s">
        <v>1092</v>
      </c>
      <c r="E1807" s="1">
        <v>50</v>
      </c>
      <c r="F1807" s="1">
        <v>147</v>
      </c>
      <c r="G1807" s="1">
        <v>147</v>
      </c>
      <c r="H1807" s="1">
        <v>2000</v>
      </c>
      <c r="I1807" s="53">
        <v>294</v>
      </c>
      <c r="L1807" s="53">
        <v>294</v>
      </c>
      <c r="Q1807" s="53">
        <v>30</v>
      </c>
      <c r="R1807" s="53">
        <v>20</v>
      </c>
      <c r="S1807" s="53">
        <v>20</v>
      </c>
      <c r="T1807" s="53">
        <v>10</v>
      </c>
      <c r="U1807" s="53">
        <v>10</v>
      </c>
      <c r="V1807" s="53">
        <v>10</v>
      </c>
      <c r="AC1807" s="54">
        <v>30</v>
      </c>
      <c r="AD1807" s="54">
        <v>20</v>
      </c>
      <c r="AE1807" s="54">
        <v>20</v>
      </c>
      <c r="AF1807" s="54">
        <v>10</v>
      </c>
      <c r="AG1807" s="54">
        <v>10</v>
      </c>
      <c r="AH1807" s="54">
        <v>10</v>
      </c>
      <c r="AO1807" s="1">
        <v>30</v>
      </c>
      <c r="AP1807" s="1">
        <v>20</v>
      </c>
      <c r="AQ1807" s="1">
        <v>20</v>
      </c>
      <c r="AR1807" s="1">
        <v>10</v>
      </c>
      <c r="AS1807" s="1">
        <v>10</v>
      </c>
      <c r="AT1807" s="1">
        <v>10</v>
      </c>
      <c r="AW1807" s="142" t="str">
        <f t="shared" si="60"/>
        <v/>
      </c>
      <c r="AX1807" s="142" t="str">
        <f t="shared" si="61"/>
        <v/>
      </c>
    </row>
    <row r="1808" spans="1:50">
      <c r="B1808" s="1" t="s">
        <v>1361</v>
      </c>
      <c r="C1808" s="1" t="s">
        <v>1343</v>
      </c>
      <c r="D1808" s="1" t="s">
        <v>1344</v>
      </c>
      <c r="E1808" s="1">
        <v>20</v>
      </c>
      <c r="F1808" s="1">
        <v>20</v>
      </c>
      <c r="G1808" s="1">
        <v>20</v>
      </c>
      <c r="H1808" s="1">
        <v>2000</v>
      </c>
      <c r="I1808" s="53">
        <v>40</v>
      </c>
      <c r="J1808" s="1">
        <v>100</v>
      </c>
      <c r="K1808" s="1">
        <v>0</v>
      </c>
      <c r="L1808" s="53">
        <v>40</v>
      </c>
      <c r="M1808" s="53" t="s">
        <v>1032</v>
      </c>
      <c r="N1808" s="53" t="s">
        <v>1032</v>
      </c>
      <c r="O1808" s="53" t="s">
        <v>1032</v>
      </c>
      <c r="P1808" s="53" t="s">
        <v>1032</v>
      </c>
      <c r="Q1808" s="53" t="s">
        <v>1032</v>
      </c>
      <c r="R1808" s="53" t="s">
        <v>1032</v>
      </c>
      <c r="S1808" s="53" t="s">
        <v>1032</v>
      </c>
      <c r="T1808" s="53" t="s">
        <v>1032</v>
      </c>
      <c r="U1808" s="53" t="s">
        <v>1032</v>
      </c>
      <c r="V1808" s="53" t="s">
        <v>1032</v>
      </c>
      <c r="W1808" s="53" t="s">
        <v>1032</v>
      </c>
      <c r="X1808" s="53" t="s">
        <v>1032</v>
      </c>
      <c r="Y1808" s="53" t="s">
        <v>1032</v>
      </c>
      <c r="Z1808" s="53">
        <v>5</v>
      </c>
      <c r="AA1808" s="53">
        <v>25</v>
      </c>
      <c r="AB1808" s="53">
        <v>35</v>
      </c>
      <c r="AC1808" s="54">
        <v>30</v>
      </c>
      <c r="AD1808" s="54">
        <v>5</v>
      </c>
      <c r="AE1808" s="54" t="s">
        <v>1032</v>
      </c>
      <c r="AF1808" s="54" t="s">
        <v>1032</v>
      </c>
      <c r="AG1808" s="54" t="s">
        <v>1032</v>
      </c>
      <c r="AH1808" s="54" t="s">
        <v>1032</v>
      </c>
      <c r="AI1808" s="54" t="s">
        <v>1032</v>
      </c>
      <c r="AJ1808" s="54" t="s">
        <v>1032</v>
      </c>
      <c r="AK1808" s="1" t="s">
        <v>1032</v>
      </c>
      <c r="AL1808" s="1">
        <v>5</v>
      </c>
      <c r="AM1808" s="1">
        <v>10</v>
      </c>
      <c r="AN1808" s="1">
        <v>15</v>
      </c>
      <c r="AO1808" s="1">
        <v>15</v>
      </c>
      <c r="AP1808" s="1">
        <v>5</v>
      </c>
      <c r="AQ1808" s="1" t="s">
        <v>1032</v>
      </c>
      <c r="AR1808" s="1" t="s">
        <v>1032</v>
      </c>
      <c r="AS1808" s="1" t="s">
        <v>1032</v>
      </c>
      <c r="AT1808" s="1" t="s">
        <v>1032</v>
      </c>
      <c r="AU1808" s="1" t="s">
        <v>1032</v>
      </c>
      <c r="AV1808" s="1" t="s">
        <v>1032</v>
      </c>
      <c r="AW1808" s="142" t="str">
        <f t="shared" si="60"/>
        <v/>
      </c>
      <c r="AX1808" s="142" t="str">
        <f t="shared" si="61"/>
        <v/>
      </c>
    </row>
    <row r="1809" spans="1:50">
      <c r="C1809" s="1" t="s">
        <v>1343</v>
      </c>
      <c r="D1809" s="1" t="s">
        <v>1350</v>
      </c>
      <c r="E1809" s="1">
        <v>5</v>
      </c>
      <c r="F1809" s="1">
        <v>5</v>
      </c>
      <c r="G1809" s="1">
        <v>5</v>
      </c>
      <c r="H1809" s="1">
        <v>2000</v>
      </c>
      <c r="I1809" s="53">
        <v>10</v>
      </c>
      <c r="J1809" s="1">
        <v>100</v>
      </c>
      <c r="L1809" s="53">
        <v>10</v>
      </c>
      <c r="Z1809" s="53">
        <v>0</v>
      </c>
      <c r="AA1809" s="53">
        <v>30</v>
      </c>
      <c r="AB1809" s="53">
        <v>40</v>
      </c>
      <c r="AC1809" s="54">
        <v>30</v>
      </c>
      <c r="AD1809" s="54">
        <v>0</v>
      </c>
      <c r="AL1809" s="1">
        <v>0</v>
      </c>
      <c r="AM1809" s="1">
        <v>0</v>
      </c>
      <c r="AN1809" s="1">
        <v>0</v>
      </c>
      <c r="AO1809" s="1">
        <v>0</v>
      </c>
      <c r="AP1809" s="1">
        <v>0</v>
      </c>
      <c r="AW1809" s="142" t="str">
        <f t="shared" si="60"/>
        <v/>
      </c>
      <c r="AX1809" s="142" t="str">
        <f t="shared" si="61"/>
        <v/>
      </c>
    </row>
    <row r="1810" spans="1:50">
      <c r="C1810" s="1" t="s">
        <v>1343</v>
      </c>
      <c r="D1810" s="1" t="s">
        <v>1348</v>
      </c>
      <c r="E1810" s="1">
        <v>15</v>
      </c>
      <c r="F1810" s="1">
        <v>15</v>
      </c>
      <c r="G1810" s="1">
        <v>15</v>
      </c>
      <c r="H1810" s="1">
        <v>2000</v>
      </c>
      <c r="I1810" s="53">
        <v>30</v>
      </c>
      <c r="J1810" s="1">
        <v>100</v>
      </c>
      <c r="L1810" s="53">
        <v>30</v>
      </c>
      <c r="Z1810" s="53">
        <v>10</v>
      </c>
      <c r="AA1810" s="53">
        <v>20</v>
      </c>
      <c r="AB1810" s="53">
        <v>30</v>
      </c>
      <c r="AC1810" s="54">
        <v>30</v>
      </c>
      <c r="AD1810" s="54">
        <v>10</v>
      </c>
      <c r="AL1810" s="1">
        <v>10</v>
      </c>
      <c r="AM1810" s="1">
        <v>20</v>
      </c>
      <c r="AN1810" s="1">
        <v>30</v>
      </c>
      <c r="AO1810" s="1">
        <v>30</v>
      </c>
      <c r="AP1810" s="1">
        <v>10</v>
      </c>
      <c r="AW1810" s="142" t="str">
        <f t="shared" si="60"/>
        <v/>
      </c>
      <c r="AX1810" s="142" t="str">
        <f t="shared" si="61"/>
        <v/>
      </c>
    </row>
    <row r="1811" spans="1:50">
      <c r="A1811" s="20">
        <v>31402</v>
      </c>
      <c r="B1811" s="1" t="s">
        <v>514</v>
      </c>
      <c r="C1811" s="1" t="s">
        <v>1031</v>
      </c>
      <c r="E1811" s="1">
        <v>10</v>
      </c>
      <c r="F1811" s="1">
        <v>13.5</v>
      </c>
      <c r="G1811" s="1">
        <v>13.5</v>
      </c>
      <c r="H1811" s="1">
        <v>1133</v>
      </c>
      <c r="I1811" s="53">
        <v>15.3</v>
      </c>
      <c r="J1811" s="1">
        <v>100</v>
      </c>
      <c r="K1811" s="1">
        <v>0</v>
      </c>
      <c r="L1811" s="53">
        <v>3.6</v>
      </c>
      <c r="M1811" s="53" t="s">
        <v>1032</v>
      </c>
      <c r="N1811" s="53" t="s">
        <v>1032</v>
      </c>
      <c r="O1811" s="53">
        <v>60</v>
      </c>
      <c r="P1811" s="53">
        <v>40</v>
      </c>
      <c r="Q1811" s="53" t="s">
        <v>1032</v>
      </c>
      <c r="R1811" s="53" t="s">
        <v>1032</v>
      </c>
      <c r="S1811" s="53">
        <v>60</v>
      </c>
      <c r="T1811" s="53">
        <v>40</v>
      </c>
      <c r="U1811" s="53" t="s">
        <v>1032</v>
      </c>
      <c r="V1811" s="53">
        <v>50</v>
      </c>
      <c r="W1811" s="53">
        <v>55</v>
      </c>
      <c r="X1811" s="53">
        <v>40</v>
      </c>
      <c r="Y1811" s="53" t="s">
        <v>1032</v>
      </c>
      <c r="Z1811" s="53" t="s">
        <v>1032</v>
      </c>
      <c r="AA1811" s="53">
        <v>80</v>
      </c>
      <c r="AB1811" s="53">
        <v>40</v>
      </c>
      <c r="AC1811" s="54" t="s">
        <v>1032</v>
      </c>
      <c r="AD1811" s="54">
        <v>100</v>
      </c>
      <c r="AE1811" s="54">
        <v>60</v>
      </c>
      <c r="AF1811" s="54">
        <v>40</v>
      </c>
      <c r="AG1811" s="54" t="s">
        <v>1032</v>
      </c>
      <c r="AH1811" s="54">
        <v>100</v>
      </c>
      <c r="AI1811" s="54">
        <v>60</v>
      </c>
      <c r="AJ1811" s="54">
        <v>40</v>
      </c>
      <c r="AK1811" s="1" t="s">
        <v>1032</v>
      </c>
      <c r="AL1811" s="1" t="s">
        <v>1032</v>
      </c>
      <c r="AM1811" s="1">
        <v>100</v>
      </c>
      <c r="AN1811" s="1" t="s">
        <v>1032</v>
      </c>
      <c r="AO1811" s="1" t="s">
        <v>1032</v>
      </c>
      <c r="AP1811" s="1">
        <v>100</v>
      </c>
      <c r="AQ1811" s="1" t="s">
        <v>1032</v>
      </c>
      <c r="AR1811" s="1" t="s">
        <v>1032</v>
      </c>
      <c r="AS1811" s="1" t="s">
        <v>1032</v>
      </c>
      <c r="AT1811" s="1">
        <v>100</v>
      </c>
      <c r="AU1811" s="1" t="s">
        <v>1032</v>
      </c>
      <c r="AV1811" s="1" t="s">
        <v>1032</v>
      </c>
      <c r="AW1811" s="142">
        <f t="shared" si="60"/>
        <v>141199</v>
      </c>
      <c r="AX1811" s="142" t="str">
        <f t="shared" si="61"/>
        <v>141199-001</v>
      </c>
    </row>
    <row r="1812" spans="1:50">
      <c r="C1812" s="1" t="s">
        <v>1137</v>
      </c>
      <c r="E1812" s="1">
        <v>8</v>
      </c>
      <c r="F1812" s="1">
        <v>12</v>
      </c>
      <c r="G1812" s="1">
        <v>12</v>
      </c>
      <c r="H1812" s="1">
        <v>1000</v>
      </c>
      <c r="I1812" s="53">
        <v>12</v>
      </c>
      <c r="J1812" s="1">
        <v>100</v>
      </c>
      <c r="K1812" s="1">
        <v>0</v>
      </c>
      <c r="L1812" s="53">
        <v>0</v>
      </c>
      <c r="M1812" s="53" t="s">
        <v>1032</v>
      </c>
      <c r="N1812" s="53" t="s">
        <v>1032</v>
      </c>
      <c r="O1812" s="53" t="s">
        <v>1032</v>
      </c>
      <c r="P1812" s="53" t="s">
        <v>1032</v>
      </c>
      <c r="Q1812" s="53" t="s">
        <v>1032</v>
      </c>
      <c r="R1812" s="53" t="s">
        <v>1032</v>
      </c>
      <c r="S1812" s="53" t="s">
        <v>1032</v>
      </c>
      <c r="T1812" s="53" t="s">
        <v>1032</v>
      </c>
      <c r="U1812" s="53" t="s">
        <v>1032</v>
      </c>
      <c r="V1812" s="53">
        <v>50</v>
      </c>
      <c r="W1812" s="53">
        <v>50</v>
      </c>
      <c r="X1812" s="53" t="s">
        <v>1032</v>
      </c>
      <c r="Y1812" s="53" t="s">
        <v>1032</v>
      </c>
      <c r="Z1812" s="53" t="s">
        <v>1032</v>
      </c>
      <c r="AA1812" s="53">
        <v>100</v>
      </c>
      <c r="AB1812" s="53" t="s">
        <v>1032</v>
      </c>
      <c r="AC1812" s="54" t="s">
        <v>1032</v>
      </c>
      <c r="AD1812" s="54">
        <v>100</v>
      </c>
      <c r="AE1812" s="54" t="s">
        <v>1032</v>
      </c>
      <c r="AF1812" s="54" t="s">
        <v>1032</v>
      </c>
      <c r="AG1812" s="54" t="s">
        <v>1032</v>
      </c>
      <c r="AH1812" s="54">
        <v>100</v>
      </c>
      <c r="AI1812" s="54" t="s">
        <v>1032</v>
      </c>
      <c r="AJ1812" s="54" t="s">
        <v>1032</v>
      </c>
      <c r="AK1812" s="1" t="s">
        <v>1032</v>
      </c>
      <c r="AL1812" s="1" t="s">
        <v>1032</v>
      </c>
      <c r="AM1812" s="1">
        <v>100</v>
      </c>
      <c r="AN1812" s="1" t="s">
        <v>1032</v>
      </c>
      <c r="AO1812" s="1" t="s">
        <v>1032</v>
      </c>
      <c r="AP1812" s="1">
        <v>100</v>
      </c>
      <c r="AQ1812" s="1" t="s">
        <v>1032</v>
      </c>
      <c r="AR1812" s="1" t="s">
        <v>1032</v>
      </c>
      <c r="AS1812" s="1" t="s">
        <v>1032</v>
      </c>
      <c r="AT1812" s="1">
        <v>100</v>
      </c>
      <c r="AU1812" s="1" t="s">
        <v>1032</v>
      </c>
      <c r="AV1812" s="1" t="s">
        <v>1032</v>
      </c>
      <c r="AW1812" s="142" t="str">
        <f t="shared" si="60"/>
        <v/>
      </c>
      <c r="AX1812" s="142" t="str">
        <f t="shared" si="61"/>
        <v/>
      </c>
    </row>
    <row r="1813" spans="1:50">
      <c r="C1813" s="1" t="s">
        <v>1138</v>
      </c>
      <c r="D1813" s="1" t="s">
        <v>1139</v>
      </c>
      <c r="AW1813" s="142" t="str">
        <f t="shared" si="60"/>
        <v/>
      </c>
      <c r="AX1813" s="142" t="str">
        <f t="shared" si="61"/>
        <v/>
      </c>
    </row>
    <row r="1814" spans="1:50">
      <c r="C1814" s="1" t="s">
        <v>1138</v>
      </c>
      <c r="D1814" s="1" t="s">
        <v>1138</v>
      </c>
      <c r="E1814" s="1">
        <v>6</v>
      </c>
      <c r="F1814" s="1">
        <v>8</v>
      </c>
      <c r="G1814" s="1">
        <v>8</v>
      </c>
      <c r="H1814" s="1">
        <v>1000</v>
      </c>
      <c r="I1814" s="53">
        <v>8</v>
      </c>
      <c r="J1814" s="1">
        <v>100</v>
      </c>
      <c r="K1814" s="1">
        <v>0</v>
      </c>
      <c r="V1814" s="53">
        <v>50</v>
      </c>
      <c r="W1814" s="53">
        <v>50</v>
      </c>
      <c r="AA1814" s="53">
        <v>100</v>
      </c>
      <c r="AD1814" s="54">
        <v>100</v>
      </c>
      <c r="AH1814" s="54">
        <v>100</v>
      </c>
      <c r="AM1814" s="1">
        <v>100</v>
      </c>
      <c r="AP1814" s="1">
        <v>100</v>
      </c>
      <c r="AT1814" s="1">
        <v>100</v>
      </c>
      <c r="AW1814" s="142" t="str">
        <f t="shared" si="60"/>
        <v/>
      </c>
      <c r="AX1814" s="142" t="str">
        <f t="shared" si="61"/>
        <v/>
      </c>
    </row>
    <row r="1815" spans="1:50">
      <c r="C1815" s="1" t="s">
        <v>1138</v>
      </c>
      <c r="D1815" s="1" t="s">
        <v>1140</v>
      </c>
      <c r="AW1815" s="142" t="str">
        <f t="shared" si="60"/>
        <v/>
      </c>
      <c r="AX1815" s="142" t="str">
        <f t="shared" si="61"/>
        <v/>
      </c>
    </row>
    <row r="1816" spans="1:50">
      <c r="C1816" s="1" t="s">
        <v>1138</v>
      </c>
      <c r="D1816" s="1" t="s">
        <v>1141</v>
      </c>
      <c r="E1816" s="1">
        <v>1</v>
      </c>
      <c r="F1816" s="1">
        <v>2</v>
      </c>
      <c r="G1816" s="1">
        <v>2</v>
      </c>
      <c r="H1816" s="1">
        <v>1000</v>
      </c>
      <c r="I1816" s="53">
        <v>2</v>
      </c>
      <c r="J1816" s="1">
        <v>100</v>
      </c>
      <c r="K1816" s="1">
        <v>0</v>
      </c>
      <c r="V1816" s="53">
        <v>50</v>
      </c>
      <c r="W1816" s="53">
        <v>50</v>
      </c>
      <c r="AA1816" s="53">
        <v>100</v>
      </c>
      <c r="AD1816" s="54">
        <v>100</v>
      </c>
      <c r="AH1816" s="54">
        <v>100</v>
      </c>
      <c r="AM1816" s="1">
        <v>100</v>
      </c>
      <c r="AP1816" s="1">
        <v>100</v>
      </c>
      <c r="AT1816" s="1">
        <v>100</v>
      </c>
      <c r="AW1816" s="142" t="str">
        <f t="shared" si="60"/>
        <v/>
      </c>
      <c r="AX1816" s="142" t="str">
        <f t="shared" si="61"/>
        <v/>
      </c>
    </row>
    <row r="1817" spans="1:50">
      <c r="C1817" s="1" t="s">
        <v>1138</v>
      </c>
      <c r="D1817" s="1" t="s">
        <v>1142</v>
      </c>
      <c r="E1817" s="1">
        <v>1</v>
      </c>
      <c r="F1817" s="1">
        <v>2</v>
      </c>
      <c r="G1817" s="1">
        <v>2</v>
      </c>
      <c r="H1817" s="1">
        <v>1000</v>
      </c>
      <c r="I1817" s="53">
        <v>2</v>
      </c>
      <c r="J1817" s="1">
        <v>100</v>
      </c>
      <c r="K1817" s="1">
        <v>0</v>
      </c>
      <c r="V1817" s="53">
        <v>50</v>
      </c>
      <c r="W1817" s="53">
        <v>50</v>
      </c>
      <c r="AA1817" s="53">
        <v>100</v>
      </c>
      <c r="AD1817" s="54">
        <v>100</v>
      </c>
      <c r="AH1817" s="54">
        <v>100</v>
      </c>
      <c r="AM1817" s="1">
        <v>100</v>
      </c>
      <c r="AP1817" s="1">
        <v>100</v>
      </c>
      <c r="AT1817" s="1">
        <v>100</v>
      </c>
      <c r="AW1817" s="142" t="str">
        <f t="shared" si="60"/>
        <v/>
      </c>
      <c r="AX1817" s="142" t="str">
        <f t="shared" si="61"/>
        <v/>
      </c>
    </row>
    <row r="1818" spans="1:50">
      <c r="C1818" s="1" t="s">
        <v>1191</v>
      </c>
      <c r="E1818" s="1">
        <v>2</v>
      </c>
      <c r="F1818" s="1">
        <v>1.5</v>
      </c>
      <c r="G1818" s="1">
        <v>1.5</v>
      </c>
      <c r="H1818" s="1">
        <v>2200</v>
      </c>
      <c r="I1818" s="53">
        <v>3.3</v>
      </c>
      <c r="L1818" s="53">
        <v>3.6</v>
      </c>
      <c r="M1818" s="53" t="s">
        <v>1032</v>
      </c>
      <c r="N1818" s="53" t="s">
        <v>1032</v>
      </c>
      <c r="O1818" s="53">
        <v>60</v>
      </c>
      <c r="P1818" s="53">
        <v>40</v>
      </c>
      <c r="Q1818" s="53" t="s">
        <v>1032</v>
      </c>
      <c r="R1818" s="53" t="s">
        <v>1032</v>
      </c>
      <c r="S1818" s="53">
        <v>60</v>
      </c>
      <c r="T1818" s="53">
        <v>40</v>
      </c>
      <c r="U1818" s="53" t="s">
        <v>1032</v>
      </c>
      <c r="V1818" s="53" t="s">
        <v>1032</v>
      </c>
      <c r="W1818" s="53">
        <v>60</v>
      </c>
      <c r="X1818" s="53">
        <v>40</v>
      </c>
      <c r="Y1818" s="53" t="s">
        <v>1032</v>
      </c>
      <c r="Z1818" s="53" t="s">
        <v>1032</v>
      </c>
      <c r="AA1818" s="53">
        <v>60</v>
      </c>
      <c r="AB1818" s="53">
        <v>40</v>
      </c>
      <c r="AC1818" s="54" t="s">
        <v>1032</v>
      </c>
      <c r="AD1818" s="54" t="s">
        <v>1032</v>
      </c>
      <c r="AE1818" s="54">
        <v>60</v>
      </c>
      <c r="AF1818" s="54">
        <v>40</v>
      </c>
      <c r="AG1818" s="54" t="s">
        <v>1032</v>
      </c>
      <c r="AH1818" s="54" t="s">
        <v>1032</v>
      </c>
      <c r="AI1818" s="54">
        <v>60</v>
      </c>
      <c r="AJ1818" s="54">
        <v>40</v>
      </c>
      <c r="AK1818" s="1" t="s">
        <v>1032</v>
      </c>
      <c r="AL1818" s="1" t="s">
        <v>1032</v>
      </c>
      <c r="AM1818" s="1" t="s">
        <v>1032</v>
      </c>
      <c r="AN1818" s="1" t="s">
        <v>1032</v>
      </c>
      <c r="AO1818" s="1" t="s">
        <v>1032</v>
      </c>
      <c r="AP1818" s="1" t="s">
        <v>1032</v>
      </c>
      <c r="AQ1818" s="1" t="s">
        <v>1032</v>
      </c>
      <c r="AR1818" s="1" t="s">
        <v>1032</v>
      </c>
      <c r="AS1818" s="1" t="s">
        <v>1032</v>
      </c>
      <c r="AT1818" s="1" t="s">
        <v>1032</v>
      </c>
      <c r="AU1818" s="1" t="s">
        <v>1032</v>
      </c>
      <c r="AV1818" s="1" t="s">
        <v>1032</v>
      </c>
      <c r="AW1818" s="142" t="str">
        <f t="shared" si="60"/>
        <v/>
      </c>
      <c r="AX1818" s="142" t="str">
        <f t="shared" si="61"/>
        <v/>
      </c>
    </row>
    <row r="1819" spans="1:50">
      <c r="C1819" s="1" t="s">
        <v>1192</v>
      </c>
      <c r="D1819" s="1" t="s">
        <v>1192</v>
      </c>
      <c r="E1819" s="1">
        <v>1</v>
      </c>
      <c r="F1819" s="1">
        <v>0.75</v>
      </c>
      <c r="G1819" s="1">
        <v>0.75</v>
      </c>
      <c r="H1819" s="1">
        <v>2200</v>
      </c>
      <c r="I1819" s="53">
        <v>1.65</v>
      </c>
      <c r="L1819" s="53">
        <v>1.8</v>
      </c>
      <c r="O1819" s="53">
        <v>60</v>
      </c>
      <c r="P1819" s="53">
        <v>40</v>
      </c>
      <c r="S1819" s="53">
        <v>60</v>
      </c>
      <c r="T1819" s="53">
        <v>40</v>
      </c>
      <c r="W1819" s="53">
        <v>60</v>
      </c>
      <c r="X1819" s="53">
        <v>40</v>
      </c>
      <c r="AA1819" s="53">
        <v>60</v>
      </c>
      <c r="AB1819" s="53">
        <v>40</v>
      </c>
      <c r="AE1819" s="54">
        <v>60</v>
      </c>
      <c r="AF1819" s="54">
        <v>40</v>
      </c>
      <c r="AI1819" s="54">
        <v>60</v>
      </c>
      <c r="AJ1819" s="54">
        <v>40</v>
      </c>
      <c r="AW1819" s="142" t="str">
        <f t="shared" si="60"/>
        <v/>
      </c>
      <c r="AX1819" s="142" t="str">
        <f t="shared" si="61"/>
        <v/>
      </c>
    </row>
    <row r="1820" spans="1:50">
      <c r="D1820" s="1" t="s">
        <v>1362</v>
      </c>
      <c r="E1820" s="1">
        <v>1</v>
      </c>
      <c r="F1820" s="1">
        <v>0.75</v>
      </c>
      <c r="G1820" s="1">
        <v>0.75</v>
      </c>
      <c r="H1820" s="1">
        <v>2200</v>
      </c>
      <c r="I1820" s="53">
        <v>1.65</v>
      </c>
      <c r="L1820" s="53">
        <v>1.8</v>
      </c>
      <c r="O1820" s="53">
        <v>60</v>
      </c>
      <c r="P1820" s="53">
        <v>40</v>
      </c>
      <c r="S1820" s="53">
        <v>60</v>
      </c>
      <c r="T1820" s="53">
        <v>40</v>
      </c>
      <c r="W1820" s="53">
        <v>60</v>
      </c>
      <c r="X1820" s="53">
        <v>40</v>
      </c>
      <c r="AA1820" s="53">
        <v>60</v>
      </c>
      <c r="AB1820" s="53">
        <v>40</v>
      </c>
      <c r="AE1820" s="54">
        <v>60</v>
      </c>
      <c r="AF1820" s="54">
        <v>40</v>
      </c>
      <c r="AI1820" s="54">
        <v>60</v>
      </c>
      <c r="AJ1820" s="54">
        <v>40</v>
      </c>
      <c r="AW1820" s="142" t="str">
        <f t="shared" si="60"/>
        <v/>
      </c>
      <c r="AX1820" s="142" t="str">
        <f t="shared" si="61"/>
        <v/>
      </c>
    </row>
    <row r="1821" spans="1:50">
      <c r="A1821" s="20">
        <v>31402</v>
      </c>
      <c r="B1821" s="1" t="s">
        <v>881</v>
      </c>
      <c r="C1821" s="1" t="s">
        <v>1031</v>
      </c>
      <c r="E1821" s="1">
        <v>24</v>
      </c>
      <c r="F1821" s="1">
        <v>40.25</v>
      </c>
      <c r="G1821" s="1">
        <v>40.25</v>
      </c>
      <c r="H1821" s="1">
        <v>1094</v>
      </c>
      <c r="I1821" s="53">
        <v>44.05</v>
      </c>
      <c r="J1821" s="1">
        <v>100</v>
      </c>
      <c r="K1821" s="1">
        <v>0</v>
      </c>
      <c r="L1821" s="53">
        <v>45.1</v>
      </c>
      <c r="M1821" s="53" t="s">
        <v>1032</v>
      </c>
      <c r="N1821" s="53" t="s">
        <v>1032</v>
      </c>
      <c r="O1821" s="53">
        <v>30</v>
      </c>
      <c r="P1821" s="53">
        <v>70</v>
      </c>
      <c r="Q1821" s="53">
        <v>15</v>
      </c>
      <c r="R1821" s="53" t="s">
        <v>1032</v>
      </c>
      <c r="S1821" s="53">
        <v>30</v>
      </c>
      <c r="T1821" s="53">
        <v>42.5</v>
      </c>
      <c r="U1821" s="53" t="s">
        <v>1032</v>
      </c>
      <c r="V1821" s="53" t="s">
        <v>1032</v>
      </c>
      <c r="W1821" s="53">
        <v>30</v>
      </c>
      <c r="X1821" s="53">
        <v>45</v>
      </c>
      <c r="Y1821" s="53" t="s">
        <v>1032</v>
      </c>
      <c r="Z1821" s="53" t="s">
        <v>1032</v>
      </c>
      <c r="AA1821" s="53">
        <v>40</v>
      </c>
      <c r="AB1821" s="53">
        <v>60</v>
      </c>
      <c r="AC1821" s="54">
        <v>15</v>
      </c>
      <c r="AD1821" s="54" t="s">
        <v>1032</v>
      </c>
      <c r="AE1821" s="54">
        <v>30</v>
      </c>
      <c r="AF1821" s="54">
        <v>42.5</v>
      </c>
      <c r="AG1821" s="54" t="s">
        <v>1032</v>
      </c>
      <c r="AH1821" s="54" t="s">
        <v>1032</v>
      </c>
      <c r="AI1821" s="54">
        <v>30</v>
      </c>
      <c r="AJ1821" s="54">
        <v>45</v>
      </c>
      <c r="AK1821" s="1" t="s">
        <v>1032</v>
      </c>
      <c r="AL1821" s="1" t="s">
        <v>1032</v>
      </c>
      <c r="AM1821" s="1" t="s">
        <v>1032</v>
      </c>
      <c r="AN1821" s="1" t="s">
        <v>1032</v>
      </c>
      <c r="AO1821" s="1">
        <v>30</v>
      </c>
      <c r="AP1821" s="1" t="s">
        <v>1032</v>
      </c>
      <c r="AQ1821" s="1" t="s">
        <v>1032</v>
      </c>
      <c r="AR1821" s="1">
        <v>30</v>
      </c>
      <c r="AS1821" s="1" t="s">
        <v>1032</v>
      </c>
      <c r="AT1821" s="1" t="s">
        <v>1032</v>
      </c>
      <c r="AU1821" s="1" t="s">
        <v>1032</v>
      </c>
      <c r="AV1821" s="1">
        <v>40</v>
      </c>
      <c r="AW1821" s="142">
        <f t="shared" si="60"/>
        <v>141348</v>
      </c>
      <c r="AX1821" s="142" t="str">
        <f t="shared" si="61"/>
        <v>141348-000</v>
      </c>
    </row>
    <row r="1822" spans="1:50">
      <c r="C1822" s="1" t="s">
        <v>1191</v>
      </c>
      <c r="E1822" s="1">
        <v>12</v>
      </c>
      <c r="F1822" s="1">
        <v>5.25</v>
      </c>
      <c r="G1822" s="1">
        <v>5.25</v>
      </c>
      <c r="H1822" s="1">
        <v>2200</v>
      </c>
      <c r="I1822" s="53">
        <v>11.55</v>
      </c>
      <c r="L1822" s="53">
        <v>12.6</v>
      </c>
      <c r="M1822" s="53" t="s">
        <v>1032</v>
      </c>
      <c r="N1822" s="53" t="s">
        <v>1032</v>
      </c>
      <c r="O1822" s="53">
        <v>30</v>
      </c>
      <c r="P1822" s="53">
        <v>70</v>
      </c>
      <c r="Q1822" s="53" t="s">
        <v>1032</v>
      </c>
      <c r="R1822" s="53" t="s">
        <v>1032</v>
      </c>
      <c r="S1822" s="53">
        <v>30</v>
      </c>
      <c r="T1822" s="53">
        <v>70</v>
      </c>
      <c r="U1822" s="53" t="s">
        <v>1032</v>
      </c>
      <c r="V1822" s="53" t="s">
        <v>1032</v>
      </c>
      <c r="W1822" s="53">
        <v>30</v>
      </c>
      <c r="X1822" s="53">
        <v>70</v>
      </c>
      <c r="Y1822" s="53" t="s">
        <v>1032</v>
      </c>
      <c r="Z1822" s="53" t="s">
        <v>1032</v>
      </c>
      <c r="AA1822" s="53">
        <v>30</v>
      </c>
      <c r="AB1822" s="53">
        <v>70</v>
      </c>
      <c r="AC1822" s="54" t="s">
        <v>1032</v>
      </c>
      <c r="AD1822" s="54" t="s">
        <v>1032</v>
      </c>
      <c r="AE1822" s="54">
        <v>30</v>
      </c>
      <c r="AF1822" s="54">
        <v>70</v>
      </c>
      <c r="AG1822" s="54" t="s">
        <v>1032</v>
      </c>
      <c r="AH1822" s="54" t="s">
        <v>1032</v>
      </c>
      <c r="AI1822" s="54">
        <v>30</v>
      </c>
      <c r="AJ1822" s="54">
        <v>70</v>
      </c>
      <c r="AK1822" s="1" t="s">
        <v>1032</v>
      </c>
      <c r="AL1822" s="1" t="s">
        <v>1032</v>
      </c>
      <c r="AM1822" s="1" t="s">
        <v>1032</v>
      </c>
      <c r="AN1822" s="1" t="s">
        <v>1032</v>
      </c>
      <c r="AO1822" s="1" t="s">
        <v>1032</v>
      </c>
      <c r="AP1822" s="1" t="s">
        <v>1032</v>
      </c>
      <c r="AQ1822" s="1" t="s">
        <v>1032</v>
      </c>
      <c r="AR1822" s="1" t="s">
        <v>1032</v>
      </c>
      <c r="AS1822" s="1" t="s">
        <v>1032</v>
      </c>
      <c r="AT1822" s="1" t="s">
        <v>1032</v>
      </c>
      <c r="AU1822" s="1" t="s">
        <v>1032</v>
      </c>
      <c r="AV1822" s="1" t="s">
        <v>1032</v>
      </c>
      <c r="AW1822" s="142" t="str">
        <f t="shared" si="60"/>
        <v/>
      </c>
      <c r="AX1822" s="142" t="str">
        <f t="shared" si="61"/>
        <v/>
      </c>
    </row>
    <row r="1823" spans="1:50">
      <c r="C1823" s="1" t="s">
        <v>1192</v>
      </c>
      <c r="D1823" s="1" t="s">
        <v>1084</v>
      </c>
      <c r="E1823" s="1">
        <v>5</v>
      </c>
      <c r="F1823" s="1">
        <v>2</v>
      </c>
      <c r="G1823" s="1">
        <v>2</v>
      </c>
      <c r="H1823" s="1">
        <v>2200</v>
      </c>
      <c r="I1823" s="53">
        <v>4.4000000000000004</v>
      </c>
      <c r="L1823" s="53">
        <v>4.8</v>
      </c>
      <c r="O1823" s="53">
        <v>30</v>
      </c>
      <c r="P1823" s="53">
        <v>70</v>
      </c>
      <c r="S1823" s="53">
        <v>30</v>
      </c>
      <c r="T1823" s="53">
        <v>70</v>
      </c>
      <c r="W1823" s="53">
        <v>30</v>
      </c>
      <c r="X1823" s="53">
        <v>70</v>
      </c>
      <c r="AA1823" s="53">
        <v>30</v>
      </c>
      <c r="AB1823" s="53">
        <v>70</v>
      </c>
      <c r="AE1823" s="54">
        <v>30</v>
      </c>
      <c r="AF1823" s="54">
        <v>70</v>
      </c>
      <c r="AI1823" s="54">
        <v>30</v>
      </c>
      <c r="AJ1823" s="54">
        <v>70</v>
      </c>
      <c r="AW1823" s="142" t="str">
        <f t="shared" si="60"/>
        <v/>
      </c>
      <c r="AX1823" s="142" t="str">
        <f t="shared" si="61"/>
        <v/>
      </c>
    </row>
    <row r="1824" spans="1:50">
      <c r="C1824" s="1" t="s">
        <v>1192</v>
      </c>
      <c r="D1824" s="1" t="s">
        <v>1202</v>
      </c>
      <c r="E1824" s="1">
        <v>6</v>
      </c>
      <c r="F1824" s="1">
        <v>3</v>
      </c>
      <c r="G1824" s="1">
        <v>3</v>
      </c>
      <c r="H1824" s="1">
        <v>2200</v>
      </c>
      <c r="I1824" s="53">
        <v>6.6</v>
      </c>
      <c r="L1824" s="53">
        <v>7.2</v>
      </c>
      <c r="O1824" s="53">
        <v>30</v>
      </c>
      <c r="P1824" s="53">
        <v>70</v>
      </c>
      <c r="S1824" s="53">
        <v>30</v>
      </c>
      <c r="T1824" s="53">
        <v>70</v>
      </c>
      <c r="W1824" s="53">
        <v>30</v>
      </c>
      <c r="X1824" s="53">
        <v>70</v>
      </c>
      <c r="AA1824" s="53">
        <v>30</v>
      </c>
      <c r="AB1824" s="53">
        <v>70</v>
      </c>
      <c r="AE1824" s="54">
        <v>30</v>
      </c>
      <c r="AF1824" s="54">
        <v>70</v>
      </c>
      <c r="AI1824" s="54">
        <v>30</v>
      </c>
      <c r="AJ1824" s="54">
        <v>70</v>
      </c>
      <c r="AW1824" s="142" t="str">
        <f t="shared" si="60"/>
        <v/>
      </c>
      <c r="AX1824" s="142" t="str">
        <f t="shared" si="61"/>
        <v/>
      </c>
    </row>
    <row r="1825" spans="1:50">
      <c r="C1825" s="1" t="s">
        <v>1192</v>
      </c>
      <c r="D1825" s="1" t="s">
        <v>1199</v>
      </c>
      <c r="E1825" s="1">
        <v>1</v>
      </c>
      <c r="F1825" s="1">
        <v>0.25</v>
      </c>
      <c r="G1825" s="1">
        <v>0.25</v>
      </c>
      <c r="H1825" s="1">
        <v>2200</v>
      </c>
      <c r="I1825" s="53">
        <v>0.55000000000000004</v>
      </c>
      <c r="L1825" s="53">
        <v>0.6</v>
      </c>
      <c r="O1825" s="53">
        <v>30</v>
      </c>
      <c r="P1825" s="53">
        <v>70</v>
      </c>
      <c r="S1825" s="53">
        <v>30</v>
      </c>
      <c r="T1825" s="53">
        <v>70</v>
      </c>
      <c r="W1825" s="53">
        <v>30</v>
      </c>
      <c r="X1825" s="53">
        <v>70</v>
      </c>
      <c r="AA1825" s="53">
        <v>30</v>
      </c>
      <c r="AB1825" s="53">
        <v>70</v>
      </c>
      <c r="AE1825" s="54">
        <v>30</v>
      </c>
      <c r="AF1825" s="54">
        <v>70</v>
      </c>
      <c r="AI1825" s="54">
        <v>30</v>
      </c>
      <c r="AJ1825" s="54">
        <v>70</v>
      </c>
      <c r="AW1825" s="142" t="str">
        <f t="shared" si="60"/>
        <v/>
      </c>
      <c r="AX1825" s="142" t="str">
        <f t="shared" si="61"/>
        <v/>
      </c>
    </row>
    <row r="1826" spans="1:50">
      <c r="C1826" s="1" t="s">
        <v>1342</v>
      </c>
      <c r="E1826" s="1">
        <v>12</v>
      </c>
      <c r="F1826" s="1">
        <v>35</v>
      </c>
      <c r="G1826" s="1">
        <v>35</v>
      </c>
      <c r="H1826" s="1">
        <v>929</v>
      </c>
      <c r="I1826" s="53">
        <v>32.5</v>
      </c>
      <c r="J1826" s="1">
        <v>100</v>
      </c>
      <c r="K1826" s="1">
        <v>0</v>
      </c>
      <c r="L1826" s="53">
        <v>32.5</v>
      </c>
      <c r="M1826" s="53" t="s">
        <v>1032</v>
      </c>
      <c r="N1826" s="53" t="s">
        <v>1032</v>
      </c>
      <c r="O1826" s="53" t="s">
        <v>1032</v>
      </c>
      <c r="P1826" s="53" t="s">
        <v>1032</v>
      </c>
      <c r="Q1826" s="53">
        <v>15</v>
      </c>
      <c r="R1826" s="53" t="s">
        <v>1032</v>
      </c>
      <c r="S1826" s="53" t="s">
        <v>1032</v>
      </c>
      <c r="T1826" s="53">
        <v>15</v>
      </c>
      <c r="U1826" s="53" t="s">
        <v>1032</v>
      </c>
      <c r="V1826" s="53" t="s">
        <v>1032</v>
      </c>
      <c r="W1826" s="53" t="s">
        <v>1032</v>
      </c>
      <c r="X1826" s="53">
        <v>20</v>
      </c>
      <c r="Y1826" s="53" t="s">
        <v>1032</v>
      </c>
      <c r="Z1826" s="53" t="s">
        <v>1032</v>
      </c>
      <c r="AA1826" s="53">
        <v>50</v>
      </c>
      <c r="AB1826" s="53">
        <v>50</v>
      </c>
      <c r="AC1826" s="54">
        <v>15</v>
      </c>
      <c r="AD1826" s="54" t="s">
        <v>1032</v>
      </c>
      <c r="AE1826" s="54" t="s">
        <v>1032</v>
      </c>
      <c r="AF1826" s="54">
        <v>15</v>
      </c>
      <c r="AG1826" s="54" t="s">
        <v>1032</v>
      </c>
      <c r="AH1826" s="54" t="s">
        <v>1032</v>
      </c>
      <c r="AI1826" s="54" t="s">
        <v>1032</v>
      </c>
      <c r="AJ1826" s="54">
        <v>20</v>
      </c>
      <c r="AK1826" s="1" t="s">
        <v>1032</v>
      </c>
      <c r="AL1826" s="1" t="s">
        <v>1032</v>
      </c>
      <c r="AM1826" s="1" t="s">
        <v>1032</v>
      </c>
      <c r="AN1826" s="1" t="s">
        <v>1032</v>
      </c>
      <c r="AO1826" s="1">
        <v>30</v>
      </c>
      <c r="AP1826" s="1" t="s">
        <v>1032</v>
      </c>
      <c r="AQ1826" s="1" t="s">
        <v>1032</v>
      </c>
      <c r="AR1826" s="1">
        <v>30</v>
      </c>
      <c r="AS1826" s="1" t="s">
        <v>1032</v>
      </c>
      <c r="AT1826" s="1" t="s">
        <v>1032</v>
      </c>
      <c r="AU1826" s="1" t="s">
        <v>1032</v>
      </c>
      <c r="AV1826" s="1">
        <v>40</v>
      </c>
      <c r="AW1826" s="142" t="str">
        <f t="shared" si="60"/>
        <v/>
      </c>
      <c r="AX1826" s="142" t="str">
        <f t="shared" si="61"/>
        <v/>
      </c>
    </row>
    <row r="1827" spans="1:50">
      <c r="C1827" s="1" t="s">
        <v>1343</v>
      </c>
      <c r="D1827" s="1" t="s">
        <v>1345</v>
      </c>
      <c r="E1827" s="1">
        <v>10</v>
      </c>
      <c r="F1827" s="1">
        <v>30</v>
      </c>
      <c r="G1827" s="1">
        <v>30</v>
      </c>
      <c r="H1827" s="1">
        <v>1000</v>
      </c>
      <c r="I1827" s="53">
        <v>30</v>
      </c>
      <c r="J1827" s="1">
        <v>100</v>
      </c>
      <c r="L1827" s="53">
        <v>30</v>
      </c>
      <c r="Q1827" s="53">
        <v>30</v>
      </c>
      <c r="T1827" s="53">
        <v>30</v>
      </c>
      <c r="X1827" s="53">
        <v>40</v>
      </c>
      <c r="AC1827" s="54">
        <v>30</v>
      </c>
      <c r="AF1827" s="54">
        <v>30</v>
      </c>
      <c r="AJ1827" s="54">
        <v>40</v>
      </c>
      <c r="AO1827" s="1">
        <v>30</v>
      </c>
      <c r="AR1827" s="1">
        <v>30</v>
      </c>
      <c r="AV1827" s="1">
        <v>40</v>
      </c>
      <c r="AW1827" s="142" t="str">
        <f t="shared" si="60"/>
        <v/>
      </c>
      <c r="AX1827" s="142" t="str">
        <f t="shared" si="61"/>
        <v/>
      </c>
    </row>
    <row r="1828" spans="1:50">
      <c r="C1828" s="1" t="s">
        <v>1343</v>
      </c>
      <c r="D1828" s="1" t="s">
        <v>1344</v>
      </c>
      <c r="E1828" s="1">
        <v>2</v>
      </c>
      <c r="F1828" s="1">
        <v>5</v>
      </c>
      <c r="G1828" s="1">
        <v>5</v>
      </c>
      <c r="H1828" s="1">
        <v>2500</v>
      </c>
      <c r="I1828" s="53">
        <v>2.5</v>
      </c>
      <c r="J1828" s="1">
        <v>100</v>
      </c>
      <c r="L1828" s="53">
        <v>2.5</v>
      </c>
      <c r="Q1828" s="53">
        <v>0</v>
      </c>
      <c r="T1828" s="53">
        <v>0</v>
      </c>
      <c r="X1828" s="53">
        <v>0</v>
      </c>
      <c r="AA1828" s="53">
        <v>50</v>
      </c>
      <c r="AB1828" s="53">
        <v>50</v>
      </c>
      <c r="AC1828" s="54">
        <v>0</v>
      </c>
      <c r="AF1828" s="54">
        <v>0</v>
      </c>
      <c r="AJ1828" s="54">
        <v>0</v>
      </c>
      <c r="AW1828" s="142" t="str">
        <f t="shared" si="60"/>
        <v/>
      </c>
      <c r="AX1828" s="142" t="str">
        <f t="shared" si="61"/>
        <v/>
      </c>
    </row>
    <row r="1829" spans="1:50">
      <c r="A1829" s="20">
        <v>31403</v>
      </c>
      <c r="B1829" s="1" t="s">
        <v>914</v>
      </c>
      <c r="C1829" s="1" t="s">
        <v>1031</v>
      </c>
      <c r="E1829" s="1">
        <v>26</v>
      </c>
      <c r="F1829" s="1">
        <v>139</v>
      </c>
      <c r="G1829" s="1">
        <v>139</v>
      </c>
      <c r="H1829" s="1">
        <v>1201</v>
      </c>
      <c r="I1829" s="53">
        <v>167</v>
      </c>
      <c r="J1829" s="1">
        <v>0</v>
      </c>
      <c r="K1829" s="1">
        <v>100</v>
      </c>
      <c r="L1829" s="53">
        <v>0</v>
      </c>
      <c r="M1829" s="53" t="s">
        <v>1032</v>
      </c>
      <c r="N1829" s="53" t="s">
        <v>1032</v>
      </c>
      <c r="O1829" s="53" t="s">
        <v>1032</v>
      </c>
      <c r="P1829" s="53" t="s">
        <v>1032</v>
      </c>
      <c r="Q1829" s="53" t="s">
        <v>1032</v>
      </c>
      <c r="R1829" s="53" t="s">
        <v>1032</v>
      </c>
      <c r="S1829" s="53" t="s">
        <v>1032</v>
      </c>
      <c r="T1829" s="53" t="s">
        <v>1032</v>
      </c>
      <c r="U1829" s="53" t="s">
        <v>1032</v>
      </c>
      <c r="V1829" s="53" t="s">
        <v>1032</v>
      </c>
      <c r="W1829" s="53" t="s">
        <v>1032</v>
      </c>
      <c r="X1829" s="53">
        <v>100</v>
      </c>
      <c r="Y1829" s="53" t="s">
        <v>1032</v>
      </c>
      <c r="Z1829" s="53" t="s">
        <v>1032</v>
      </c>
      <c r="AA1829" s="53" t="s">
        <v>1032</v>
      </c>
      <c r="AB1829" s="53" t="s">
        <v>1032</v>
      </c>
      <c r="AC1829" s="54" t="s">
        <v>1032</v>
      </c>
      <c r="AD1829" s="54" t="s">
        <v>1032</v>
      </c>
      <c r="AE1829" s="54" t="s">
        <v>1032</v>
      </c>
      <c r="AF1829" s="54" t="s">
        <v>1032</v>
      </c>
      <c r="AG1829" s="54" t="s">
        <v>1032</v>
      </c>
      <c r="AH1829" s="54" t="s">
        <v>1032</v>
      </c>
      <c r="AI1829" s="54" t="s">
        <v>1032</v>
      </c>
      <c r="AJ1829" s="54" t="s">
        <v>1032</v>
      </c>
      <c r="AK1829" s="1" t="s">
        <v>1032</v>
      </c>
      <c r="AL1829" s="1" t="s">
        <v>1032</v>
      </c>
      <c r="AM1829" s="1" t="s">
        <v>1032</v>
      </c>
      <c r="AN1829" s="1" t="s">
        <v>1032</v>
      </c>
      <c r="AO1829" s="1" t="s">
        <v>1032</v>
      </c>
      <c r="AP1829" s="1" t="s">
        <v>1032</v>
      </c>
      <c r="AQ1829" s="1" t="s">
        <v>1032</v>
      </c>
      <c r="AR1829" s="1" t="s">
        <v>1032</v>
      </c>
      <c r="AS1829" s="1" t="s">
        <v>1032</v>
      </c>
      <c r="AT1829" s="1" t="s">
        <v>1032</v>
      </c>
      <c r="AU1829" s="1" t="s">
        <v>1032</v>
      </c>
      <c r="AV1829" s="1" t="s">
        <v>1032</v>
      </c>
      <c r="AW1829" s="142">
        <f t="shared" si="60"/>
        <v>141399</v>
      </c>
      <c r="AX1829" s="142" t="str">
        <f t="shared" si="61"/>
        <v>141399-009</v>
      </c>
    </row>
    <row r="1830" spans="1:50">
      <c r="C1830" s="1" t="s">
        <v>1289</v>
      </c>
      <c r="E1830" s="1">
        <v>26</v>
      </c>
      <c r="F1830" s="1">
        <v>139</v>
      </c>
      <c r="G1830" s="1">
        <v>139</v>
      </c>
      <c r="H1830" s="1">
        <v>1201</v>
      </c>
      <c r="I1830" s="53">
        <v>167</v>
      </c>
      <c r="J1830" s="1">
        <v>0</v>
      </c>
      <c r="K1830" s="1">
        <v>100</v>
      </c>
      <c r="L1830" s="53">
        <v>0</v>
      </c>
      <c r="M1830" s="53" t="s">
        <v>1032</v>
      </c>
      <c r="N1830" s="53" t="s">
        <v>1032</v>
      </c>
      <c r="O1830" s="53" t="s">
        <v>1032</v>
      </c>
      <c r="P1830" s="53" t="s">
        <v>1032</v>
      </c>
      <c r="Q1830" s="53" t="s">
        <v>1032</v>
      </c>
      <c r="R1830" s="53" t="s">
        <v>1032</v>
      </c>
      <c r="S1830" s="53" t="s">
        <v>1032</v>
      </c>
      <c r="T1830" s="53" t="s">
        <v>1032</v>
      </c>
      <c r="U1830" s="53" t="s">
        <v>1032</v>
      </c>
      <c r="V1830" s="53" t="s">
        <v>1032</v>
      </c>
      <c r="W1830" s="53" t="s">
        <v>1032</v>
      </c>
      <c r="X1830" s="53">
        <v>100</v>
      </c>
      <c r="Y1830" s="53" t="s">
        <v>1032</v>
      </c>
      <c r="Z1830" s="53" t="s">
        <v>1032</v>
      </c>
      <c r="AA1830" s="53" t="s">
        <v>1032</v>
      </c>
      <c r="AB1830" s="53" t="s">
        <v>1032</v>
      </c>
      <c r="AC1830" s="54" t="s">
        <v>1032</v>
      </c>
      <c r="AD1830" s="54" t="s">
        <v>1032</v>
      </c>
      <c r="AE1830" s="54" t="s">
        <v>1032</v>
      </c>
      <c r="AF1830" s="54" t="s">
        <v>1032</v>
      </c>
      <c r="AG1830" s="54" t="s">
        <v>1032</v>
      </c>
      <c r="AH1830" s="54" t="s">
        <v>1032</v>
      </c>
      <c r="AI1830" s="54" t="s">
        <v>1032</v>
      </c>
      <c r="AJ1830" s="54" t="s">
        <v>1032</v>
      </c>
      <c r="AK1830" s="1" t="s">
        <v>1032</v>
      </c>
      <c r="AL1830" s="1" t="s">
        <v>1032</v>
      </c>
      <c r="AM1830" s="1" t="s">
        <v>1032</v>
      </c>
      <c r="AN1830" s="1" t="s">
        <v>1032</v>
      </c>
      <c r="AO1830" s="1" t="s">
        <v>1032</v>
      </c>
      <c r="AP1830" s="1" t="s">
        <v>1032</v>
      </c>
      <c r="AQ1830" s="1" t="s">
        <v>1032</v>
      </c>
      <c r="AR1830" s="1" t="s">
        <v>1032</v>
      </c>
      <c r="AS1830" s="1" t="s">
        <v>1032</v>
      </c>
      <c r="AT1830" s="1" t="s">
        <v>1032</v>
      </c>
      <c r="AU1830" s="1" t="s">
        <v>1032</v>
      </c>
      <c r="AV1830" s="1" t="s">
        <v>1032</v>
      </c>
      <c r="AW1830" s="142" t="str">
        <f t="shared" si="60"/>
        <v/>
      </c>
      <c r="AX1830" s="142" t="str">
        <f t="shared" si="61"/>
        <v/>
      </c>
    </row>
    <row r="1831" spans="1:50">
      <c r="C1831" s="1" t="s">
        <v>1290</v>
      </c>
      <c r="D1831" s="1" t="s">
        <v>1291</v>
      </c>
      <c r="E1831" s="1">
        <v>3</v>
      </c>
      <c r="F1831" s="1">
        <v>16</v>
      </c>
      <c r="G1831" s="1">
        <v>16</v>
      </c>
      <c r="H1831" s="1">
        <v>1200</v>
      </c>
      <c r="I1831" s="53">
        <v>19</v>
      </c>
      <c r="J1831" s="1">
        <v>0</v>
      </c>
      <c r="K1831" s="1">
        <v>100</v>
      </c>
      <c r="X1831" s="53">
        <v>100</v>
      </c>
      <c r="AW1831" s="142" t="str">
        <f t="shared" si="60"/>
        <v/>
      </c>
      <c r="AX1831" s="142" t="str">
        <f t="shared" si="61"/>
        <v/>
      </c>
    </row>
    <row r="1832" spans="1:50">
      <c r="C1832" s="1" t="s">
        <v>1290</v>
      </c>
      <c r="D1832" s="1" t="s">
        <v>1292</v>
      </c>
      <c r="I1832" s="53">
        <v>0</v>
      </c>
      <c r="J1832" s="1">
        <v>0</v>
      </c>
      <c r="AW1832" s="142" t="str">
        <f t="shared" si="60"/>
        <v/>
      </c>
      <c r="AX1832" s="142" t="str">
        <f t="shared" si="61"/>
        <v/>
      </c>
    </row>
    <row r="1833" spans="1:50">
      <c r="C1833" s="1" t="s">
        <v>1290</v>
      </c>
      <c r="D1833" s="1" t="s">
        <v>1290</v>
      </c>
      <c r="E1833" s="1">
        <v>13</v>
      </c>
      <c r="F1833" s="1">
        <v>93</v>
      </c>
      <c r="G1833" s="1">
        <v>93</v>
      </c>
      <c r="H1833" s="1">
        <v>1200</v>
      </c>
      <c r="I1833" s="53">
        <v>112</v>
      </c>
      <c r="J1833" s="1">
        <v>0</v>
      </c>
      <c r="K1833" s="1">
        <v>100</v>
      </c>
      <c r="X1833" s="53">
        <v>100</v>
      </c>
      <c r="AW1833" s="142" t="str">
        <f t="shared" si="60"/>
        <v/>
      </c>
      <c r="AX1833" s="142" t="str">
        <f t="shared" si="61"/>
        <v/>
      </c>
    </row>
    <row r="1834" spans="1:50">
      <c r="C1834" s="1" t="s">
        <v>1290</v>
      </c>
      <c r="D1834" s="1" t="s">
        <v>1293</v>
      </c>
      <c r="E1834" s="1">
        <v>10</v>
      </c>
      <c r="F1834" s="1">
        <v>30</v>
      </c>
      <c r="G1834" s="1">
        <v>30</v>
      </c>
      <c r="H1834" s="1">
        <v>1200</v>
      </c>
      <c r="I1834" s="53">
        <v>36</v>
      </c>
      <c r="J1834" s="1">
        <v>0</v>
      </c>
      <c r="K1834" s="1">
        <v>100</v>
      </c>
      <c r="X1834" s="53">
        <v>100</v>
      </c>
      <c r="AW1834" s="142" t="str">
        <f t="shared" si="60"/>
        <v/>
      </c>
      <c r="AX1834" s="142" t="str">
        <f t="shared" si="61"/>
        <v/>
      </c>
    </row>
    <row r="1835" spans="1:50">
      <c r="C1835" s="1" t="s">
        <v>1290</v>
      </c>
      <c r="D1835" s="1" t="s">
        <v>1294</v>
      </c>
      <c r="I1835" s="53">
        <v>0</v>
      </c>
      <c r="J1835" s="1">
        <v>0</v>
      </c>
      <c r="AW1835" s="142" t="str">
        <f t="shared" si="60"/>
        <v/>
      </c>
      <c r="AX1835" s="142" t="str">
        <f t="shared" si="61"/>
        <v/>
      </c>
    </row>
    <row r="1836" spans="1:50">
      <c r="A1836" s="20">
        <v>31202</v>
      </c>
      <c r="B1836" s="1" t="s">
        <v>1363</v>
      </c>
      <c r="C1836" s="1" t="s">
        <v>1031</v>
      </c>
      <c r="E1836" s="1">
        <v>7</v>
      </c>
      <c r="F1836" s="1">
        <v>3</v>
      </c>
      <c r="G1836" s="1">
        <v>1001</v>
      </c>
      <c r="H1836" s="1">
        <v>666750</v>
      </c>
      <c r="I1836" s="53">
        <v>2000.25</v>
      </c>
      <c r="J1836" s="1">
        <v>100</v>
      </c>
      <c r="K1836" s="1">
        <v>0</v>
      </c>
      <c r="L1836" s="53">
        <v>3000.25</v>
      </c>
      <c r="M1836" s="53" t="s">
        <v>1032</v>
      </c>
      <c r="N1836" s="53" t="s">
        <v>1032</v>
      </c>
      <c r="O1836" s="53" t="s">
        <v>1032</v>
      </c>
      <c r="P1836" s="53" t="s">
        <v>1032</v>
      </c>
      <c r="Q1836" s="53" t="s">
        <v>1032</v>
      </c>
      <c r="R1836" s="53" t="s">
        <v>1032</v>
      </c>
      <c r="S1836" s="53" t="s">
        <v>1032</v>
      </c>
      <c r="T1836" s="53">
        <v>10</v>
      </c>
      <c r="U1836" s="53">
        <v>30</v>
      </c>
      <c r="V1836" s="53">
        <v>25</v>
      </c>
      <c r="W1836" s="53">
        <v>20</v>
      </c>
      <c r="X1836" s="53">
        <v>15</v>
      </c>
      <c r="Y1836" s="53">
        <v>5</v>
      </c>
      <c r="Z1836" s="53">
        <v>5</v>
      </c>
      <c r="AA1836" s="53" t="s">
        <v>1032</v>
      </c>
      <c r="AB1836" s="53" t="s">
        <v>1032</v>
      </c>
      <c r="AC1836" s="54" t="s">
        <v>1032</v>
      </c>
      <c r="AD1836" s="54" t="s">
        <v>1032</v>
      </c>
      <c r="AE1836" s="54" t="s">
        <v>1032</v>
      </c>
      <c r="AF1836" s="54">
        <v>10</v>
      </c>
      <c r="AG1836" s="54">
        <v>30</v>
      </c>
      <c r="AH1836" s="54">
        <v>20</v>
      </c>
      <c r="AI1836" s="54">
        <v>15</v>
      </c>
      <c r="AJ1836" s="54">
        <v>15</v>
      </c>
      <c r="AK1836" s="1">
        <v>5</v>
      </c>
      <c r="AL1836" s="1">
        <v>5</v>
      </c>
      <c r="AM1836" s="1" t="s">
        <v>1032</v>
      </c>
      <c r="AN1836" s="1" t="s">
        <v>1032</v>
      </c>
      <c r="AO1836" s="1" t="s">
        <v>1032</v>
      </c>
      <c r="AP1836" s="1" t="s">
        <v>1032</v>
      </c>
      <c r="AQ1836" s="1" t="s">
        <v>1032</v>
      </c>
      <c r="AR1836" s="1">
        <v>10</v>
      </c>
      <c r="AS1836" s="1">
        <v>30</v>
      </c>
      <c r="AT1836" s="1">
        <v>20</v>
      </c>
      <c r="AU1836" s="1">
        <v>15</v>
      </c>
      <c r="AV1836" s="1">
        <v>15</v>
      </c>
      <c r="AW1836" s="142" t="str">
        <f t="shared" si="60"/>
        <v/>
      </c>
      <c r="AX1836" s="142" t="str">
        <f t="shared" si="61"/>
        <v/>
      </c>
    </row>
    <row r="1837" spans="1:50">
      <c r="C1837" s="1" t="s">
        <v>1343</v>
      </c>
      <c r="D1837" s="1" t="s">
        <v>1345</v>
      </c>
      <c r="E1837" s="1">
        <v>5</v>
      </c>
      <c r="F1837" s="1">
        <v>1</v>
      </c>
      <c r="G1837" s="1">
        <v>1</v>
      </c>
      <c r="H1837" s="1">
        <v>250</v>
      </c>
      <c r="I1837" s="53">
        <v>0.25</v>
      </c>
      <c r="J1837" s="1">
        <v>100</v>
      </c>
      <c r="L1837" s="53">
        <v>0.25</v>
      </c>
      <c r="T1837" s="53">
        <v>0</v>
      </c>
      <c r="U1837" s="53">
        <v>0</v>
      </c>
      <c r="V1837" s="53">
        <v>30</v>
      </c>
      <c r="W1837" s="53">
        <v>40</v>
      </c>
      <c r="X1837" s="53">
        <v>30</v>
      </c>
      <c r="Y1837" s="53">
        <v>10</v>
      </c>
      <c r="Z1837" s="53">
        <v>10</v>
      </c>
      <c r="AF1837" s="54">
        <v>0</v>
      </c>
      <c r="AG1837" s="54">
        <v>0</v>
      </c>
      <c r="AH1837" s="54">
        <v>20</v>
      </c>
      <c r="AI1837" s="54">
        <v>30</v>
      </c>
      <c r="AJ1837" s="54">
        <v>30</v>
      </c>
      <c r="AK1837" s="1">
        <v>10</v>
      </c>
      <c r="AL1837" s="1">
        <v>10</v>
      </c>
      <c r="AR1837" s="1">
        <v>0</v>
      </c>
      <c r="AS1837" s="1">
        <v>0</v>
      </c>
      <c r="AT1837" s="1">
        <v>20</v>
      </c>
      <c r="AU1837" s="1">
        <v>30</v>
      </c>
      <c r="AV1837" s="1">
        <v>30</v>
      </c>
      <c r="AW1837" s="142" t="str">
        <f t="shared" si="60"/>
        <v/>
      </c>
      <c r="AX1837" s="142" t="str">
        <f t="shared" si="61"/>
        <v/>
      </c>
    </row>
    <row r="1838" spans="1:50">
      <c r="C1838" s="1" t="s">
        <v>1314</v>
      </c>
      <c r="E1838" s="1">
        <v>2</v>
      </c>
      <c r="F1838" s="1">
        <v>2</v>
      </c>
      <c r="G1838" s="1">
        <v>1000</v>
      </c>
      <c r="H1838" s="1">
        <v>2000</v>
      </c>
      <c r="I1838" s="53">
        <v>2000</v>
      </c>
      <c r="L1838" s="53">
        <v>3000</v>
      </c>
      <c r="T1838" s="53">
        <v>20</v>
      </c>
      <c r="U1838" s="53">
        <v>60</v>
      </c>
      <c r="V1838" s="53">
        <v>20</v>
      </c>
      <c r="W1838" s="53">
        <v>0</v>
      </c>
      <c r="X1838" s="53">
        <v>0</v>
      </c>
      <c r="Y1838" s="53">
        <v>0</v>
      </c>
      <c r="Z1838" s="53">
        <v>0</v>
      </c>
      <c r="AF1838" s="54">
        <v>20</v>
      </c>
      <c r="AG1838" s="54">
        <v>60</v>
      </c>
      <c r="AH1838" s="54">
        <v>20</v>
      </c>
      <c r="AI1838" s="54">
        <v>0</v>
      </c>
      <c r="AJ1838" s="54">
        <v>0</v>
      </c>
      <c r="AK1838" s="1">
        <v>0</v>
      </c>
      <c r="AL1838" s="1">
        <v>0</v>
      </c>
      <c r="AR1838" s="1">
        <v>20</v>
      </c>
      <c r="AS1838" s="1">
        <v>60</v>
      </c>
      <c r="AT1838" s="1">
        <v>20</v>
      </c>
      <c r="AU1838" s="1">
        <v>0</v>
      </c>
      <c r="AV1838" s="1">
        <v>0</v>
      </c>
      <c r="AW1838" s="142" t="str">
        <f t="shared" si="60"/>
        <v/>
      </c>
      <c r="AX1838" s="142" t="str">
        <f t="shared" si="61"/>
        <v/>
      </c>
    </row>
    <row r="1839" spans="1:50">
      <c r="A1839" s="20">
        <v>31404</v>
      </c>
      <c r="B1839" s="1" t="s">
        <v>712</v>
      </c>
      <c r="C1839" s="1" t="s">
        <v>1031</v>
      </c>
      <c r="E1839" s="1">
        <v>128</v>
      </c>
      <c r="F1839" s="1">
        <v>1132.75</v>
      </c>
      <c r="G1839" s="1">
        <v>1115.25</v>
      </c>
      <c r="H1839" s="1">
        <v>5908</v>
      </c>
      <c r="I1839" s="53">
        <v>6692</v>
      </c>
      <c r="L1839" s="53">
        <v>0</v>
      </c>
      <c r="M1839" s="53">
        <v>25</v>
      </c>
      <c r="N1839" s="53" t="s">
        <v>1032</v>
      </c>
      <c r="O1839" s="53" t="s">
        <v>1032</v>
      </c>
      <c r="P1839" s="53">
        <v>25</v>
      </c>
      <c r="Q1839" s="53" t="s">
        <v>1032</v>
      </c>
      <c r="R1839" s="53" t="s">
        <v>1032</v>
      </c>
      <c r="S1839" s="53">
        <v>25</v>
      </c>
      <c r="T1839" s="53" t="s">
        <v>1032</v>
      </c>
      <c r="U1839" s="53" t="s">
        <v>1032</v>
      </c>
      <c r="V1839" s="53">
        <v>25</v>
      </c>
      <c r="W1839" s="53" t="s">
        <v>1032</v>
      </c>
      <c r="X1839" s="53" t="s">
        <v>1032</v>
      </c>
      <c r="Y1839" s="53">
        <v>25</v>
      </c>
      <c r="Z1839" s="53" t="s">
        <v>1032</v>
      </c>
      <c r="AA1839" s="53" t="s">
        <v>1032</v>
      </c>
      <c r="AB1839" s="53">
        <v>25</v>
      </c>
      <c r="AC1839" s="54" t="s">
        <v>1032</v>
      </c>
      <c r="AD1839" s="54" t="s">
        <v>1032</v>
      </c>
      <c r="AE1839" s="54">
        <v>25</v>
      </c>
      <c r="AF1839" s="54" t="s">
        <v>1032</v>
      </c>
      <c r="AG1839" s="54" t="s">
        <v>1032</v>
      </c>
      <c r="AH1839" s="54">
        <v>25</v>
      </c>
      <c r="AI1839" s="54" t="s">
        <v>1032</v>
      </c>
      <c r="AJ1839" s="54" t="s">
        <v>1032</v>
      </c>
      <c r="AK1839" s="1" t="s">
        <v>1032</v>
      </c>
      <c r="AL1839" s="1" t="s">
        <v>1032</v>
      </c>
      <c r="AM1839" s="1" t="s">
        <v>1032</v>
      </c>
      <c r="AN1839" s="1" t="s">
        <v>1032</v>
      </c>
      <c r="AO1839" s="1" t="s">
        <v>1032</v>
      </c>
      <c r="AP1839" s="1" t="s">
        <v>1032</v>
      </c>
      <c r="AQ1839" s="1" t="s">
        <v>1032</v>
      </c>
      <c r="AR1839" s="1" t="s">
        <v>1032</v>
      </c>
      <c r="AS1839" s="1" t="s">
        <v>1032</v>
      </c>
      <c r="AT1839" s="1" t="s">
        <v>1032</v>
      </c>
      <c r="AU1839" s="1" t="s">
        <v>1032</v>
      </c>
      <c r="AV1839" s="1" t="s">
        <v>1032</v>
      </c>
      <c r="AW1839" s="142">
        <f t="shared" si="60"/>
        <v>141299</v>
      </c>
      <c r="AX1839" s="142" t="str">
        <f t="shared" si="61"/>
        <v>141299-017</v>
      </c>
    </row>
    <row r="1840" spans="1:50">
      <c r="C1840" s="1" t="s">
        <v>1065</v>
      </c>
      <c r="E1840" s="1">
        <v>128</v>
      </c>
      <c r="F1840" s="1">
        <v>1132.75</v>
      </c>
      <c r="G1840" s="1">
        <v>1115.25</v>
      </c>
      <c r="H1840" s="1">
        <v>5908</v>
      </c>
      <c r="I1840" s="53">
        <v>6692</v>
      </c>
      <c r="L1840" s="53">
        <v>0</v>
      </c>
      <c r="M1840" s="53">
        <v>25</v>
      </c>
      <c r="N1840" s="53" t="s">
        <v>1032</v>
      </c>
      <c r="O1840" s="53" t="s">
        <v>1032</v>
      </c>
      <c r="P1840" s="53">
        <v>25</v>
      </c>
      <c r="Q1840" s="53" t="s">
        <v>1032</v>
      </c>
      <c r="R1840" s="53" t="s">
        <v>1032</v>
      </c>
      <c r="S1840" s="53">
        <v>25</v>
      </c>
      <c r="T1840" s="53" t="s">
        <v>1032</v>
      </c>
      <c r="U1840" s="53" t="s">
        <v>1032</v>
      </c>
      <c r="V1840" s="53">
        <v>25</v>
      </c>
      <c r="W1840" s="53" t="s">
        <v>1032</v>
      </c>
      <c r="X1840" s="53" t="s">
        <v>1032</v>
      </c>
      <c r="Y1840" s="53">
        <v>25</v>
      </c>
      <c r="Z1840" s="53" t="s">
        <v>1032</v>
      </c>
      <c r="AA1840" s="53" t="s">
        <v>1032</v>
      </c>
      <c r="AB1840" s="53">
        <v>25</v>
      </c>
      <c r="AC1840" s="54" t="s">
        <v>1032</v>
      </c>
      <c r="AD1840" s="54" t="s">
        <v>1032</v>
      </c>
      <c r="AE1840" s="54">
        <v>25</v>
      </c>
      <c r="AF1840" s="54" t="s">
        <v>1032</v>
      </c>
      <c r="AG1840" s="54" t="s">
        <v>1032</v>
      </c>
      <c r="AH1840" s="54">
        <v>25</v>
      </c>
      <c r="AI1840" s="54" t="s">
        <v>1032</v>
      </c>
      <c r="AJ1840" s="54" t="s">
        <v>1032</v>
      </c>
      <c r="AK1840" s="1" t="s">
        <v>1032</v>
      </c>
      <c r="AL1840" s="1" t="s">
        <v>1032</v>
      </c>
      <c r="AM1840" s="1" t="s">
        <v>1032</v>
      </c>
      <c r="AN1840" s="1" t="s">
        <v>1032</v>
      </c>
      <c r="AO1840" s="1" t="s">
        <v>1032</v>
      </c>
      <c r="AP1840" s="1" t="s">
        <v>1032</v>
      </c>
      <c r="AQ1840" s="1" t="s">
        <v>1032</v>
      </c>
      <c r="AR1840" s="1" t="s">
        <v>1032</v>
      </c>
      <c r="AS1840" s="1" t="s">
        <v>1032</v>
      </c>
      <c r="AT1840" s="1" t="s">
        <v>1032</v>
      </c>
      <c r="AU1840" s="1" t="s">
        <v>1032</v>
      </c>
      <c r="AV1840" s="1" t="s">
        <v>1032</v>
      </c>
      <c r="AW1840" s="142" t="str">
        <f t="shared" si="60"/>
        <v/>
      </c>
      <c r="AX1840" s="142" t="str">
        <f t="shared" si="61"/>
        <v/>
      </c>
    </row>
    <row r="1841" spans="1:50">
      <c r="C1841" s="1" t="s">
        <v>1066</v>
      </c>
      <c r="D1841" s="1" t="s">
        <v>1066</v>
      </c>
      <c r="E1841" s="1">
        <v>0</v>
      </c>
      <c r="F1841" s="1">
        <v>0</v>
      </c>
      <c r="G1841" s="1">
        <v>0</v>
      </c>
      <c r="H1841" s="1">
        <v>0</v>
      </c>
      <c r="I1841" s="53">
        <v>0</v>
      </c>
      <c r="L1841" s="53" t="s">
        <v>1351</v>
      </c>
      <c r="AW1841" s="142" t="str">
        <f t="shared" si="60"/>
        <v/>
      </c>
      <c r="AX1841" s="142" t="str">
        <f t="shared" si="61"/>
        <v/>
      </c>
    </row>
    <row r="1842" spans="1:50">
      <c r="C1842" s="1" t="s">
        <v>1066</v>
      </c>
      <c r="D1842" s="1" t="s">
        <v>1067</v>
      </c>
      <c r="E1842" s="1">
        <v>0</v>
      </c>
      <c r="F1842" s="1">
        <v>0</v>
      </c>
      <c r="G1842" s="1">
        <v>0</v>
      </c>
      <c r="H1842" s="1">
        <v>0</v>
      </c>
      <c r="I1842" s="53">
        <v>0</v>
      </c>
      <c r="L1842" s="53" t="s">
        <v>1351</v>
      </c>
      <c r="AW1842" s="142" t="str">
        <f t="shared" si="60"/>
        <v/>
      </c>
      <c r="AX1842" s="142" t="str">
        <f t="shared" si="61"/>
        <v/>
      </c>
    </row>
    <row r="1843" spans="1:50">
      <c r="C1843" s="1" t="s">
        <v>1066</v>
      </c>
      <c r="D1843" s="1" t="s">
        <v>1068</v>
      </c>
      <c r="E1843" s="1">
        <v>4</v>
      </c>
      <c r="F1843" s="1">
        <v>23.5</v>
      </c>
      <c r="G1843" s="1">
        <v>23.5</v>
      </c>
      <c r="H1843" s="1">
        <v>6000</v>
      </c>
      <c r="I1843" s="53">
        <v>141</v>
      </c>
      <c r="M1843" s="53">
        <v>25</v>
      </c>
      <c r="P1843" s="53">
        <v>25</v>
      </c>
      <c r="S1843" s="53">
        <v>25</v>
      </c>
      <c r="V1843" s="53">
        <v>25</v>
      </c>
      <c r="Y1843" s="53">
        <v>25</v>
      </c>
      <c r="AB1843" s="53">
        <v>25</v>
      </c>
      <c r="AE1843" s="54">
        <v>25</v>
      </c>
      <c r="AH1843" s="54">
        <v>25</v>
      </c>
      <c r="AW1843" s="142" t="str">
        <f t="shared" si="60"/>
        <v/>
      </c>
      <c r="AX1843" s="142" t="str">
        <f t="shared" si="61"/>
        <v/>
      </c>
    </row>
    <row r="1844" spans="1:50">
      <c r="C1844" s="1" t="s">
        <v>1066</v>
      </c>
      <c r="D1844" s="1" t="s">
        <v>1069</v>
      </c>
      <c r="E1844" s="1">
        <v>1</v>
      </c>
      <c r="F1844" s="1">
        <v>12</v>
      </c>
      <c r="G1844" s="1">
        <v>12</v>
      </c>
      <c r="H1844" s="1">
        <v>6000</v>
      </c>
      <c r="I1844" s="53">
        <v>72</v>
      </c>
      <c r="M1844" s="53">
        <v>25</v>
      </c>
      <c r="P1844" s="53">
        <v>25</v>
      </c>
      <c r="S1844" s="53">
        <v>25</v>
      </c>
      <c r="V1844" s="53">
        <v>25</v>
      </c>
      <c r="Y1844" s="53">
        <v>25</v>
      </c>
      <c r="AB1844" s="53">
        <v>25</v>
      </c>
      <c r="AE1844" s="54">
        <v>25</v>
      </c>
      <c r="AH1844" s="54">
        <v>25</v>
      </c>
      <c r="AW1844" s="142" t="str">
        <f t="shared" si="60"/>
        <v/>
      </c>
      <c r="AX1844" s="142" t="str">
        <f t="shared" si="61"/>
        <v/>
      </c>
    </row>
    <row r="1845" spans="1:50">
      <c r="C1845" s="1" t="s">
        <v>1066</v>
      </c>
      <c r="D1845" s="1" t="s">
        <v>1070</v>
      </c>
      <c r="E1845" s="1">
        <v>2</v>
      </c>
      <c r="F1845" s="1">
        <v>16</v>
      </c>
      <c r="G1845" s="1">
        <v>16</v>
      </c>
      <c r="H1845" s="1">
        <v>6000</v>
      </c>
      <c r="I1845" s="53">
        <v>96</v>
      </c>
      <c r="M1845" s="53">
        <v>25</v>
      </c>
      <c r="P1845" s="53">
        <v>25</v>
      </c>
      <c r="S1845" s="53">
        <v>25</v>
      </c>
      <c r="V1845" s="53">
        <v>25</v>
      </c>
      <c r="Y1845" s="53">
        <v>25</v>
      </c>
      <c r="AB1845" s="53">
        <v>25</v>
      </c>
      <c r="AE1845" s="54">
        <v>25</v>
      </c>
      <c r="AH1845" s="54">
        <v>25</v>
      </c>
      <c r="AW1845" s="142" t="str">
        <f t="shared" si="60"/>
        <v/>
      </c>
      <c r="AX1845" s="142" t="str">
        <f t="shared" si="61"/>
        <v/>
      </c>
    </row>
    <row r="1846" spans="1:50">
      <c r="C1846" s="1" t="s">
        <v>1066</v>
      </c>
      <c r="D1846" s="1" t="s">
        <v>1071</v>
      </c>
      <c r="E1846" s="1">
        <v>7</v>
      </c>
      <c r="F1846" s="1">
        <v>53.75</v>
      </c>
      <c r="G1846" s="1">
        <v>46.25</v>
      </c>
      <c r="H1846" s="1">
        <v>6000</v>
      </c>
      <c r="I1846" s="53">
        <v>278</v>
      </c>
      <c r="M1846" s="53">
        <v>25</v>
      </c>
      <c r="P1846" s="53">
        <v>25</v>
      </c>
      <c r="S1846" s="53">
        <v>25</v>
      </c>
      <c r="V1846" s="53">
        <v>25</v>
      </c>
      <c r="Y1846" s="53">
        <v>25</v>
      </c>
      <c r="AB1846" s="53">
        <v>25</v>
      </c>
      <c r="AE1846" s="54">
        <v>25</v>
      </c>
      <c r="AH1846" s="54">
        <v>25</v>
      </c>
      <c r="AW1846" s="142" t="str">
        <f t="shared" si="60"/>
        <v/>
      </c>
      <c r="AX1846" s="142" t="str">
        <f t="shared" si="61"/>
        <v/>
      </c>
    </row>
    <row r="1847" spans="1:50">
      <c r="C1847" s="1" t="s">
        <v>1066</v>
      </c>
      <c r="D1847" s="1" t="s">
        <v>1072</v>
      </c>
      <c r="E1847" s="1">
        <v>2</v>
      </c>
      <c r="F1847" s="1">
        <v>8</v>
      </c>
      <c r="G1847" s="1">
        <v>8</v>
      </c>
      <c r="H1847" s="1">
        <v>6000</v>
      </c>
      <c r="I1847" s="53">
        <v>48</v>
      </c>
      <c r="M1847" s="53">
        <v>25</v>
      </c>
      <c r="P1847" s="53">
        <v>25</v>
      </c>
      <c r="S1847" s="53">
        <v>25</v>
      </c>
      <c r="V1847" s="53">
        <v>25</v>
      </c>
      <c r="Y1847" s="53">
        <v>25</v>
      </c>
      <c r="AB1847" s="53">
        <v>25</v>
      </c>
      <c r="AE1847" s="54">
        <v>25</v>
      </c>
      <c r="AH1847" s="54">
        <v>25</v>
      </c>
      <c r="AW1847" s="142" t="str">
        <f t="shared" si="60"/>
        <v/>
      </c>
      <c r="AX1847" s="142" t="str">
        <f t="shared" si="61"/>
        <v/>
      </c>
    </row>
    <row r="1848" spans="1:50">
      <c r="C1848" s="1" t="s">
        <v>1066</v>
      </c>
      <c r="D1848" s="1" t="s">
        <v>1073</v>
      </c>
      <c r="E1848" s="1">
        <v>0</v>
      </c>
      <c r="F1848" s="1">
        <v>0</v>
      </c>
      <c r="G1848" s="1">
        <v>0</v>
      </c>
      <c r="H1848" s="1">
        <v>0</v>
      </c>
      <c r="I1848" s="53">
        <v>0</v>
      </c>
      <c r="AW1848" s="142" t="str">
        <f t="shared" si="60"/>
        <v/>
      </c>
      <c r="AX1848" s="142" t="str">
        <f t="shared" si="61"/>
        <v/>
      </c>
    </row>
    <row r="1849" spans="1:50">
      <c r="C1849" s="1" t="s">
        <v>1066</v>
      </c>
      <c r="D1849" s="1" t="s">
        <v>1074</v>
      </c>
      <c r="E1849" s="1">
        <v>16</v>
      </c>
      <c r="F1849" s="1">
        <v>165</v>
      </c>
      <c r="G1849" s="1">
        <v>165</v>
      </c>
      <c r="H1849" s="1">
        <v>6000</v>
      </c>
      <c r="I1849" s="53">
        <v>990</v>
      </c>
      <c r="M1849" s="53">
        <v>25</v>
      </c>
      <c r="P1849" s="53">
        <v>25</v>
      </c>
      <c r="S1849" s="53">
        <v>25</v>
      </c>
      <c r="V1849" s="53">
        <v>25</v>
      </c>
      <c r="Y1849" s="53">
        <v>25</v>
      </c>
      <c r="AB1849" s="53">
        <v>25</v>
      </c>
      <c r="AE1849" s="54">
        <v>25</v>
      </c>
      <c r="AH1849" s="54">
        <v>25</v>
      </c>
      <c r="AW1849" s="142" t="str">
        <f t="shared" si="60"/>
        <v/>
      </c>
      <c r="AX1849" s="142" t="str">
        <f t="shared" si="61"/>
        <v/>
      </c>
    </row>
    <row r="1850" spans="1:50">
      <c r="C1850" s="1" t="s">
        <v>1066</v>
      </c>
      <c r="D1850" s="1" t="s">
        <v>1075</v>
      </c>
      <c r="E1850" s="1">
        <v>25</v>
      </c>
      <c r="F1850" s="1">
        <v>207</v>
      </c>
      <c r="G1850" s="1">
        <v>197</v>
      </c>
      <c r="H1850" s="1">
        <v>6000</v>
      </c>
      <c r="I1850" s="53">
        <v>1182</v>
      </c>
      <c r="M1850" s="53">
        <v>25</v>
      </c>
      <c r="P1850" s="53">
        <v>25</v>
      </c>
      <c r="S1850" s="53">
        <v>25</v>
      </c>
      <c r="V1850" s="53">
        <v>25</v>
      </c>
      <c r="Y1850" s="53">
        <v>25</v>
      </c>
      <c r="AB1850" s="53">
        <v>25</v>
      </c>
      <c r="AE1850" s="54">
        <v>25</v>
      </c>
      <c r="AH1850" s="54">
        <v>25</v>
      </c>
      <c r="AW1850" s="142" t="str">
        <f t="shared" ref="AW1850:AW1900" si="62">IF(SUM($E1850:$AV1850)&lt;&gt;0,IFERROR(IFERROR(INDEX(pname,MATCH($B1850,pid_fao,0),1),INDEX(pname,MATCH($B1850,pid_th,0),1)),""),"")</f>
        <v/>
      </c>
      <c r="AX1850" s="142" t="str">
        <f t="shared" ref="AX1850:AX1900" si="63">IF(SUM($E1850:$AV1850)&lt;&gt;0,IFERROR(IFERROR(INDEX(pname,MATCH($B1850,pid_fao,0),5),INDEX(pname,MATCH($B1850,pid_th,0),5)),""),"")</f>
        <v/>
      </c>
    </row>
    <row r="1851" spans="1:50">
      <c r="C1851" s="1" t="s">
        <v>1066</v>
      </c>
      <c r="D1851" s="1" t="s">
        <v>1076</v>
      </c>
      <c r="E1851" s="1">
        <v>71</v>
      </c>
      <c r="F1851" s="1">
        <v>647.5</v>
      </c>
      <c r="G1851" s="1">
        <v>647.5</v>
      </c>
      <c r="H1851" s="1">
        <v>6000</v>
      </c>
      <c r="I1851" s="53">
        <v>3885</v>
      </c>
      <c r="M1851" s="53">
        <v>25</v>
      </c>
      <c r="P1851" s="53">
        <v>25</v>
      </c>
      <c r="S1851" s="53">
        <v>25</v>
      </c>
      <c r="V1851" s="53">
        <v>25</v>
      </c>
      <c r="Y1851" s="53">
        <v>25</v>
      </c>
      <c r="AB1851" s="53">
        <v>25</v>
      </c>
      <c r="AE1851" s="54">
        <v>25</v>
      </c>
      <c r="AH1851" s="54">
        <v>25</v>
      </c>
      <c r="AW1851" s="142" t="str">
        <f t="shared" si="62"/>
        <v/>
      </c>
      <c r="AX1851" s="142" t="str">
        <f t="shared" si="63"/>
        <v/>
      </c>
    </row>
    <row r="1852" spans="1:50">
      <c r="C1852" s="1" t="s">
        <v>1066</v>
      </c>
      <c r="D1852" s="1" t="s">
        <v>1077</v>
      </c>
      <c r="E1852" s="1">
        <v>0</v>
      </c>
      <c r="F1852" s="1">
        <v>0</v>
      </c>
      <c r="G1852" s="1">
        <v>0</v>
      </c>
      <c r="H1852" s="1">
        <v>0</v>
      </c>
      <c r="I1852" s="53">
        <v>0</v>
      </c>
      <c r="AW1852" s="142" t="str">
        <f t="shared" si="62"/>
        <v/>
      </c>
      <c r="AX1852" s="142" t="str">
        <f t="shared" si="63"/>
        <v/>
      </c>
    </row>
    <row r="1853" spans="1:50">
      <c r="A1853" s="20">
        <v>31404</v>
      </c>
      <c r="B1853" s="1" t="s">
        <v>621</v>
      </c>
      <c r="C1853" s="1" t="s">
        <v>1031</v>
      </c>
      <c r="E1853" s="1">
        <v>274</v>
      </c>
      <c r="F1853" s="1">
        <v>1746</v>
      </c>
      <c r="G1853" s="1">
        <v>1746</v>
      </c>
      <c r="H1853" s="1">
        <v>540</v>
      </c>
      <c r="I1853" s="53">
        <v>942</v>
      </c>
      <c r="J1853" s="1">
        <v>96</v>
      </c>
      <c r="K1853" s="1">
        <v>4</v>
      </c>
      <c r="L1853" s="53">
        <v>941</v>
      </c>
      <c r="M1853" s="53" t="s">
        <v>1032</v>
      </c>
      <c r="N1853" s="53" t="s">
        <v>1032</v>
      </c>
      <c r="O1853" s="53" t="s">
        <v>1032</v>
      </c>
      <c r="P1853" s="53" t="s">
        <v>1032</v>
      </c>
      <c r="Q1853" s="53" t="s">
        <v>1032</v>
      </c>
      <c r="R1853" s="53" t="s">
        <v>1032</v>
      </c>
      <c r="S1853" s="53" t="s">
        <v>1032</v>
      </c>
      <c r="T1853" s="53" t="s">
        <v>1032</v>
      </c>
      <c r="U1853" s="53" t="s">
        <v>1032</v>
      </c>
      <c r="V1853" s="53" t="s">
        <v>1032</v>
      </c>
      <c r="W1853" s="53" t="s">
        <v>1032</v>
      </c>
      <c r="X1853" s="53">
        <v>17.5</v>
      </c>
      <c r="Y1853" s="53">
        <v>55</v>
      </c>
      <c r="Z1853" s="53">
        <v>22.5</v>
      </c>
      <c r="AA1853" s="53">
        <v>10</v>
      </c>
      <c r="AB1853" s="53" t="s">
        <v>1032</v>
      </c>
      <c r="AC1853" s="54" t="s">
        <v>1032</v>
      </c>
      <c r="AD1853" s="54" t="s">
        <v>1032</v>
      </c>
      <c r="AE1853" s="54" t="s">
        <v>1032</v>
      </c>
      <c r="AF1853" s="54" t="s">
        <v>1032</v>
      </c>
      <c r="AG1853" s="54" t="s">
        <v>1032</v>
      </c>
      <c r="AH1853" s="54" t="s">
        <v>1032</v>
      </c>
      <c r="AI1853" s="54" t="s">
        <v>1032</v>
      </c>
      <c r="AJ1853" s="54">
        <v>17.5</v>
      </c>
      <c r="AK1853" s="1">
        <v>55</v>
      </c>
      <c r="AL1853" s="1">
        <v>22.5</v>
      </c>
      <c r="AM1853" s="1">
        <v>10</v>
      </c>
      <c r="AN1853" s="1" t="s">
        <v>1032</v>
      </c>
      <c r="AO1853" s="1" t="s">
        <v>1032</v>
      </c>
      <c r="AP1853" s="1" t="s">
        <v>1032</v>
      </c>
      <c r="AQ1853" s="1" t="s">
        <v>1032</v>
      </c>
      <c r="AR1853" s="1" t="s">
        <v>1032</v>
      </c>
      <c r="AS1853" s="1" t="s">
        <v>1032</v>
      </c>
      <c r="AT1853" s="1" t="s">
        <v>1032</v>
      </c>
      <c r="AU1853" s="1" t="s">
        <v>1032</v>
      </c>
      <c r="AV1853" s="1">
        <v>10</v>
      </c>
      <c r="AW1853" s="142">
        <f t="shared" si="62"/>
        <v>141210</v>
      </c>
      <c r="AX1853" s="142" t="str">
        <f t="shared" si="63"/>
        <v>141210-002</v>
      </c>
    </row>
    <row r="1854" spans="1:50">
      <c r="C1854" s="1" t="s">
        <v>1045</v>
      </c>
      <c r="E1854" s="1">
        <v>23</v>
      </c>
      <c r="F1854" s="1">
        <v>136</v>
      </c>
      <c r="G1854" s="1">
        <v>136</v>
      </c>
      <c r="H1854" s="1">
        <v>1000</v>
      </c>
      <c r="I1854" s="53">
        <v>136</v>
      </c>
      <c r="L1854" s="53">
        <v>136</v>
      </c>
      <c r="M1854" s="53" t="s">
        <v>1032</v>
      </c>
      <c r="N1854" s="53" t="s">
        <v>1032</v>
      </c>
      <c r="O1854" s="53" t="s">
        <v>1032</v>
      </c>
      <c r="P1854" s="53" t="s">
        <v>1032</v>
      </c>
      <c r="Q1854" s="53" t="s">
        <v>1032</v>
      </c>
      <c r="R1854" s="53" t="s">
        <v>1032</v>
      </c>
      <c r="S1854" s="53" t="s">
        <v>1032</v>
      </c>
      <c r="T1854" s="53" t="s">
        <v>1032</v>
      </c>
      <c r="U1854" s="53" t="s">
        <v>1032</v>
      </c>
      <c r="V1854" s="53" t="s">
        <v>1032</v>
      </c>
      <c r="W1854" s="53" t="s">
        <v>1032</v>
      </c>
      <c r="X1854" s="53">
        <v>25</v>
      </c>
      <c r="Y1854" s="53">
        <v>50</v>
      </c>
      <c r="Z1854" s="53">
        <v>25</v>
      </c>
      <c r="AA1854" s="53" t="s">
        <v>1032</v>
      </c>
      <c r="AB1854" s="53" t="s">
        <v>1032</v>
      </c>
      <c r="AC1854" s="54" t="s">
        <v>1032</v>
      </c>
      <c r="AD1854" s="54" t="s">
        <v>1032</v>
      </c>
      <c r="AE1854" s="54" t="s">
        <v>1032</v>
      </c>
      <c r="AF1854" s="54" t="s">
        <v>1032</v>
      </c>
      <c r="AG1854" s="54" t="s">
        <v>1032</v>
      </c>
      <c r="AH1854" s="54" t="s">
        <v>1032</v>
      </c>
      <c r="AI1854" s="54" t="s">
        <v>1032</v>
      </c>
      <c r="AJ1854" s="54">
        <v>25</v>
      </c>
      <c r="AK1854" s="1">
        <v>50</v>
      </c>
      <c r="AL1854" s="1">
        <v>25</v>
      </c>
      <c r="AM1854" s="1" t="s">
        <v>1032</v>
      </c>
      <c r="AN1854" s="1" t="s">
        <v>1032</v>
      </c>
      <c r="AO1854" s="1" t="s">
        <v>1032</v>
      </c>
      <c r="AP1854" s="1" t="s">
        <v>1032</v>
      </c>
      <c r="AQ1854" s="1" t="s">
        <v>1032</v>
      </c>
      <c r="AR1854" s="1" t="s">
        <v>1032</v>
      </c>
      <c r="AS1854" s="1" t="s">
        <v>1032</v>
      </c>
      <c r="AT1854" s="1" t="s">
        <v>1032</v>
      </c>
      <c r="AU1854" s="1" t="s">
        <v>1032</v>
      </c>
      <c r="AV1854" s="1" t="s">
        <v>1032</v>
      </c>
      <c r="AW1854" s="142" t="str">
        <f t="shared" si="62"/>
        <v/>
      </c>
      <c r="AX1854" s="142" t="str">
        <f t="shared" si="63"/>
        <v/>
      </c>
    </row>
    <row r="1855" spans="1:50">
      <c r="C1855" s="1" t="s">
        <v>1046</v>
      </c>
      <c r="D1855" s="1" t="s">
        <v>1046</v>
      </c>
      <c r="E1855" s="1">
        <v>3</v>
      </c>
      <c r="F1855" s="1">
        <v>11</v>
      </c>
      <c r="G1855" s="1">
        <v>11</v>
      </c>
      <c r="H1855" s="1">
        <v>1000</v>
      </c>
      <c r="I1855" s="53">
        <v>11</v>
      </c>
      <c r="L1855" s="53">
        <v>11</v>
      </c>
      <c r="X1855" s="53">
        <v>25</v>
      </c>
      <c r="Y1855" s="53">
        <v>50</v>
      </c>
      <c r="Z1855" s="53">
        <v>25</v>
      </c>
      <c r="AJ1855" s="54">
        <v>25</v>
      </c>
      <c r="AK1855" s="1">
        <v>50</v>
      </c>
      <c r="AL1855" s="1">
        <v>25</v>
      </c>
      <c r="AW1855" s="142" t="str">
        <f t="shared" si="62"/>
        <v/>
      </c>
      <c r="AX1855" s="142" t="str">
        <f t="shared" si="63"/>
        <v/>
      </c>
    </row>
    <row r="1856" spans="1:50">
      <c r="C1856" s="1" t="s">
        <v>1046</v>
      </c>
      <c r="D1856" s="1" t="s">
        <v>1047</v>
      </c>
      <c r="AW1856" s="142" t="str">
        <f t="shared" si="62"/>
        <v/>
      </c>
      <c r="AX1856" s="142" t="str">
        <f t="shared" si="63"/>
        <v/>
      </c>
    </row>
    <row r="1857" spans="3:50">
      <c r="C1857" s="1" t="s">
        <v>1046</v>
      </c>
      <c r="D1857" s="1" t="s">
        <v>1048</v>
      </c>
      <c r="AW1857" s="142" t="str">
        <f t="shared" si="62"/>
        <v/>
      </c>
      <c r="AX1857" s="142" t="str">
        <f t="shared" si="63"/>
        <v/>
      </c>
    </row>
    <row r="1858" spans="3:50">
      <c r="C1858" s="1" t="s">
        <v>1046</v>
      </c>
      <c r="D1858" s="1" t="s">
        <v>1049</v>
      </c>
      <c r="E1858" s="1">
        <v>20</v>
      </c>
      <c r="F1858" s="1">
        <v>125</v>
      </c>
      <c r="G1858" s="1">
        <v>125</v>
      </c>
      <c r="H1858" s="1">
        <v>1000</v>
      </c>
      <c r="I1858" s="53">
        <v>125</v>
      </c>
      <c r="L1858" s="53">
        <v>125</v>
      </c>
      <c r="X1858" s="53">
        <v>25</v>
      </c>
      <c r="Y1858" s="53">
        <v>50</v>
      </c>
      <c r="Z1858" s="53">
        <v>25</v>
      </c>
      <c r="AJ1858" s="54">
        <v>25</v>
      </c>
      <c r="AK1858" s="1">
        <v>50</v>
      </c>
      <c r="AL1858" s="1">
        <v>25</v>
      </c>
      <c r="AW1858" s="142" t="str">
        <f t="shared" si="62"/>
        <v/>
      </c>
      <c r="AX1858" s="142" t="str">
        <f t="shared" si="63"/>
        <v/>
      </c>
    </row>
    <row r="1859" spans="3:50">
      <c r="C1859" s="1" t="s">
        <v>1046</v>
      </c>
      <c r="D1859" s="1" t="s">
        <v>1050</v>
      </c>
      <c r="AW1859" s="142" t="str">
        <f t="shared" si="62"/>
        <v/>
      </c>
      <c r="AX1859" s="142" t="str">
        <f t="shared" si="63"/>
        <v/>
      </c>
    </row>
    <row r="1860" spans="3:50">
      <c r="C1860" s="1" t="s">
        <v>1046</v>
      </c>
      <c r="D1860" s="1" t="s">
        <v>1051</v>
      </c>
      <c r="AW1860" s="142" t="str">
        <f t="shared" si="62"/>
        <v/>
      </c>
      <c r="AX1860" s="142" t="str">
        <f t="shared" si="63"/>
        <v/>
      </c>
    </row>
    <row r="1861" spans="3:50">
      <c r="C1861" s="1" t="s">
        <v>1046</v>
      </c>
      <c r="D1861" s="1" t="s">
        <v>1052</v>
      </c>
      <c r="AW1861" s="142" t="str">
        <f t="shared" si="62"/>
        <v/>
      </c>
      <c r="AX1861" s="142" t="str">
        <f t="shared" si="63"/>
        <v/>
      </c>
    </row>
    <row r="1862" spans="3:50">
      <c r="C1862" s="1" t="s">
        <v>1143</v>
      </c>
      <c r="E1862" s="1">
        <v>251</v>
      </c>
      <c r="F1862" s="1">
        <v>1610</v>
      </c>
      <c r="G1862" s="1">
        <v>1610</v>
      </c>
      <c r="H1862" s="1">
        <v>501</v>
      </c>
      <c r="I1862" s="53">
        <v>806</v>
      </c>
      <c r="J1862" s="1">
        <v>96</v>
      </c>
      <c r="K1862" s="1">
        <v>4</v>
      </c>
      <c r="L1862" s="53">
        <v>805</v>
      </c>
      <c r="M1862" s="53" t="s">
        <v>1032</v>
      </c>
      <c r="N1862" s="53" t="s">
        <v>1032</v>
      </c>
      <c r="O1862" s="53" t="s">
        <v>1032</v>
      </c>
      <c r="P1862" s="53" t="s">
        <v>1032</v>
      </c>
      <c r="Q1862" s="53" t="s">
        <v>1032</v>
      </c>
      <c r="R1862" s="53" t="s">
        <v>1032</v>
      </c>
      <c r="S1862" s="53" t="s">
        <v>1032</v>
      </c>
      <c r="T1862" s="53" t="s">
        <v>1032</v>
      </c>
      <c r="U1862" s="53" t="s">
        <v>1032</v>
      </c>
      <c r="V1862" s="53" t="s">
        <v>1032</v>
      </c>
      <c r="W1862" s="53" t="s">
        <v>1032</v>
      </c>
      <c r="X1862" s="53">
        <v>10</v>
      </c>
      <c r="Y1862" s="53">
        <v>60</v>
      </c>
      <c r="Z1862" s="53">
        <v>20</v>
      </c>
      <c r="AA1862" s="53">
        <v>10</v>
      </c>
      <c r="AB1862" s="53" t="s">
        <v>1032</v>
      </c>
      <c r="AC1862" s="54" t="s">
        <v>1032</v>
      </c>
      <c r="AD1862" s="54" t="s">
        <v>1032</v>
      </c>
      <c r="AE1862" s="54" t="s">
        <v>1032</v>
      </c>
      <c r="AF1862" s="54" t="s">
        <v>1032</v>
      </c>
      <c r="AG1862" s="54" t="s">
        <v>1032</v>
      </c>
      <c r="AH1862" s="54" t="s">
        <v>1032</v>
      </c>
      <c r="AI1862" s="54" t="s">
        <v>1032</v>
      </c>
      <c r="AJ1862" s="54">
        <v>10</v>
      </c>
      <c r="AK1862" s="1">
        <v>60</v>
      </c>
      <c r="AL1862" s="1">
        <v>20</v>
      </c>
      <c r="AM1862" s="1">
        <v>10</v>
      </c>
      <c r="AN1862" s="1" t="s">
        <v>1032</v>
      </c>
      <c r="AO1862" s="1" t="s">
        <v>1032</v>
      </c>
      <c r="AP1862" s="1" t="s">
        <v>1032</v>
      </c>
      <c r="AQ1862" s="1" t="s">
        <v>1032</v>
      </c>
      <c r="AR1862" s="1" t="s">
        <v>1032</v>
      </c>
      <c r="AS1862" s="1" t="s">
        <v>1032</v>
      </c>
      <c r="AT1862" s="1" t="s">
        <v>1032</v>
      </c>
      <c r="AU1862" s="1" t="s">
        <v>1032</v>
      </c>
      <c r="AV1862" s="1">
        <v>10</v>
      </c>
      <c r="AW1862" s="142" t="str">
        <f t="shared" si="62"/>
        <v/>
      </c>
      <c r="AX1862" s="142" t="str">
        <f t="shared" si="63"/>
        <v/>
      </c>
    </row>
    <row r="1863" spans="3:50">
      <c r="C1863" s="1" t="s">
        <v>1144</v>
      </c>
      <c r="D1863" s="1" t="s">
        <v>1145</v>
      </c>
      <c r="E1863" s="1">
        <v>5</v>
      </c>
      <c r="F1863" s="1">
        <v>15</v>
      </c>
      <c r="G1863" s="1">
        <v>15</v>
      </c>
      <c r="H1863" s="1">
        <v>500</v>
      </c>
      <c r="I1863" s="53">
        <v>8</v>
      </c>
      <c r="J1863" s="1">
        <v>100</v>
      </c>
      <c r="K1863" s="1">
        <v>0</v>
      </c>
      <c r="L1863" s="53">
        <v>7.5</v>
      </c>
      <c r="X1863" s="53">
        <v>10</v>
      </c>
      <c r="Y1863" s="53">
        <v>60</v>
      </c>
      <c r="Z1863" s="53">
        <v>20</v>
      </c>
      <c r="AA1863" s="53">
        <v>10</v>
      </c>
      <c r="AJ1863" s="54">
        <v>10</v>
      </c>
      <c r="AK1863" s="1">
        <v>60</v>
      </c>
      <c r="AL1863" s="1">
        <v>20</v>
      </c>
      <c r="AM1863" s="1">
        <v>10</v>
      </c>
      <c r="AV1863" s="1">
        <v>10</v>
      </c>
      <c r="AW1863" s="142" t="str">
        <f t="shared" si="62"/>
        <v/>
      </c>
      <c r="AX1863" s="142" t="str">
        <f t="shared" si="63"/>
        <v/>
      </c>
    </row>
    <row r="1864" spans="3:50">
      <c r="C1864" s="1" t="s">
        <v>1144</v>
      </c>
      <c r="D1864" s="1" t="s">
        <v>1146</v>
      </c>
      <c r="E1864" s="1">
        <v>20</v>
      </c>
      <c r="F1864" s="1">
        <v>10</v>
      </c>
      <c r="G1864" s="1">
        <v>10</v>
      </c>
      <c r="H1864" s="1">
        <v>500</v>
      </c>
      <c r="I1864" s="53">
        <v>5</v>
      </c>
      <c r="J1864" s="1">
        <v>100</v>
      </c>
      <c r="K1864" s="1">
        <v>0</v>
      </c>
      <c r="L1864" s="53">
        <v>5</v>
      </c>
      <c r="X1864" s="53">
        <v>10</v>
      </c>
      <c r="Y1864" s="53">
        <v>60</v>
      </c>
      <c r="Z1864" s="53">
        <v>20</v>
      </c>
      <c r="AA1864" s="53">
        <v>10</v>
      </c>
      <c r="AJ1864" s="54">
        <v>10</v>
      </c>
      <c r="AK1864" s="1">
        <v>60</v>
      </c>
      <c r="AL1864" s="1">
        <v>20</v>
      </c>
      <c r="AM1864" s="1">
        <v>10</v>
      </c>
      <c r="AV1864" s="1">
        <v>10</v>
      </c>
      <c r="AW1864" s="142" t="str">
        <f t="shared" si="62"/>
        <v/>
      </c>
      <c r="AX1864" s="142" t="str">
        <f t="shared" si="63"/>
        <v/>
      </c>
    </row>
    <row r="1865" spans="3:50">
      <c r="C1865" s="1" t="s">
        <v>1144</v>
      </c>
      <c r="D1865" s="1" t="s">
        <v>1147</v>
      </c>
      <c r="E1865" s="1">
        <v>5</v>
      </c>
      <c r="F1865" s="1">
        <v>30</v>
      </c>
      <c r="G1865" s="1">
        <v>30</v>
      </c>
      <c r="H1865" s="1">
        <v>500</v>
      </c>
      <c r="I1865" s="53">
        <v>15</v>
      </c>
      <c r="J1865" s="1">
        <v>100</v>
      </c>
      <c r="K1865" s="1">
        <v>0</v>
      </c>
      <c r="L1865" s="53">
        <v>15</v>
      </c>
      <c r="X1865" s="53">
        <v>10</v>
      </c>
      <c r="Y1865" s="53">
        <v>60</v>
      </c>
      <c r="Z1865" s="53">
        <v>20</v>
      </c>
      <c r="AA1865" s="53">
        <v>10</v>
      </c>
      <c r="AJ1865" s="54">
        <v>10</v>
      </c>
      <c r="AK1865" s="1">
        <v>60</v>
      </c>
      <c r="AL1865" s="1">
        <v>20</v>
      </c>
      <c r="AM1865" s="1">
        <v>10</v>
      </c>
      <c r="AV1865" s="1">
        <v>10</v>
      </c>
      <c r="AW1865" s="142" t="str">
        <f t="shared" si="62"/>
        <v/>
      </c>
      <c r="AX1865" s="142" t="str">
        <f t="shared" si="63"/>
        <v/>
      </c>
    </row>
    <row r="1866" spans="3:50">
      <c r="C1866" s="1" t="s">
        <v>1144</v>
      </c>
      <c r="D1866" s="1" t="s">
        <v>1148</v>
      </c>
      <c r="E1866" s="1">
        <v>121</v>
      </c>
      <c r="F1866" s="1">
        <v>1060</v>
      </c>
      <c r="G1866" s="1">
        <v>1060</v>
      </c>
      <c r="H1866" s="1">
        <v>500</v>
      </c>
      <c r="I1866" s="53">
        <v>530</v>
      </c>
      <c r="J1866" s="1">
        <v>70</v>
      </c>
      <c r="K1866" s="1">
        <v>30</v>
      </c>
      <c r="L1866" s="53">
        <v>530</v>
      </c>
      <c r="X1866" s="53">
        <v>10</v>
      </c>
      <c r="Y1866" s="53">
        <v>60</v>
      </c>
      <c r="Z1866" s="53">
        <v>20</v>
      </c>
      <c r="AA1866" s="53">
        <v>10</v>
      </c>
      <c r="AJ1866" s="54">
        <v>10</v>
      </c>
      <c r="AK1866" s="1">
        <v>60</v>
      </c>
      <c r="AL1866" s="1">
        <v>20</v>
      </c>
      <c r="AM1866" s="1">
        <v>10</v>
      </c>
      <c r="AV1866" s="1">
        <v>10</v>
      </c>
      <c r="AW1866" s="142" t="str">
        <f t="shared" si="62"/>
        <v/>
      </c>
      <c r="AX1866" s="142" t="str">
        <f t="shared" si="63"/>
        <v/>
      </c>
    </row>
    <row r="1867" spans="3:50">
      <c r="C1867" s="1" t="s">
        <v>1144</v>
      </c>
      <c r="D1867" s="1" t="s">
        <v>1144</v>
      </c>
      <c r="E1867" s="1">
        <v>24</v>
      </c>
      <c r="F1867" s="1">
        <v>130</v>
      </c>
      <c r="G1867" s="1">
        <v>130</v>
      </c>
      <c r="H1867" s="1">
        <v>500</v>
      </c>
      <c r="I1867" s="53">
        <v>65</v>
      </c>
      <c r="J1867" s="1">
        <v>90</v>
      </c>
      <c r="K1867" s="1">
        <v>10</v>
      </c>
      <c r="L1867" s="53">
        <v>65</v>
      </c>
      <c r="X1867" s="53">
        <v>10</v>
      </c>
      <c r="Y1867" s="53">
        <v>60</v>
      </c>
      <c r="Z1867" s="53">
        <v>20</v>
      </c>
      <c r="AA1867" s="53">
        <v>10</v>
      </c>
      <c r="AJ1867" s="54">
        <v>10</v>
      </c>
      <c r="AK1867" s="1">
        <v>60</v>
      </c>
      <c r="AL1867" s="1">
        <v>20</v>
      </c>
      <c r="AM1867" s="1">
        <v>10</v>
      </c>
      <c r="AV1867" s="1">
        <v>10</v>
      </c>
      <c r="AW1867" s="142" t="str">
        <f t="shared" si="62"/>
        <v/>
      </c>
      <c r="AX1867" s="142" t="str">
        <f t="shared" si="63"/>
        <v/>
      </c>
    </row>
    <row r="1868" spans="3:50">
      <c r="C1868" s="1" t="s">
        <v>1144</v>
      </c>
      <c r="D1868" s="1" t="s">
        <v>1149</v>
      </c>
      <c r="E1868" s="1">
        <v>25</v>
      </c>
      <c r="F1868" s="1">
        <v>150</v>
      </c>
      <c r="G1868" s="1">
        <v>150</v>
      </c>
      <c r="H1868" s="1">
        <v>500</v>
      </c>
      <c r="I1868" s="53">
        <v>75</v>
      </c>
      <c r="J1868" s="1">
        <v>100</v>
      </c>
      <c r="K1868" s="1">
        <v>0</v>
      </c>
      <c r="L1868" s="53">
        <v>75</v>
      </c>
      <c r="X1868" s="53">
        <v>10</v>
      </c>
      <c r="Y1868" s="53">
        <v>60</v>
      </c>
      <c r="Z1868" s="53">
        <v>20</v>
      </c>
      <c r="AA1868" s="53">
        <v>10</v>
      </c>
      <c r="AJ1868" s="54">
        <v>10</v>
      </c>
      <c r="AK1868" s="1">
        <v>60</v>
      </c>
      <c r="AL1868" s="1">
        <v>20</v>
      </c>
      <c r="AM1868" s="1">
        <v>10</v>
      </c>
      <c r="AV1868" s="1">
        <v>10</v>
      </c>
      <c r="AW1868" s="142" t="str">
        <f t="shared" si="62"/>
        <v/>
      </c>
      <c r="AX1868" s="142" t="str">
        <f t="shared" si="63"/>
        <v/>
      </c>
    </row>
    <row r="1869" spans="3:50">
      <c r="C1869" s="1" t="s">
        <v>1144</v>
      </c>
      <c r="D1869" s="1" t="s">
        <v>1150</v>
      </c>
      <c r="E1869" s="1">
        <v>30</v>
      </c>
      <c r="F1869" s="1">
        <v>100</v>
      </c>
      <c r="G1869" s="1">
        <v>100</v>
      </c>
      <c r="H1869" s="1">
        <v>500</v>
      </c>
      <c r="I1869" s="53">
        <v>50</v>
      </c>
      <c r="J1869" s="1">
        <v>100</v>
      </c>
      <c r="K1869" s="1">
        <v>0</v>
      </c>
      <c r="L1869" s="53">
        <v>50</v>
      </c>
      <c r="X1869" s="53">
        <v>10</v>
      </c>
      <c r="Y1869" s="53">
        <v>60</v>
      </c>
      <c r="Z1869" s="53">
        <v>20</v>
      </c>
      <c r="AA1869" s="53">
        <v>10</v>
      </c>
      <c r="AJ1869" s="54">
        <v>10</v>
      </c>
      <c r="AK1869" s="1">
        <v>60</v>
      </c>
      <c r="AL1869" s="1">
        <v>20</v>
      </c>
      <c r="AM1869" s="1">
        <v>10</v>
      </c>
      <c r="AV1869" s="1">
        <v>10</v>
      </c>
      <c r="AW1869" s="142" t="str">
        <f t="shared" si="62"/>
        <v/>
      </c>
      <c r="AX1869" s="142" t="str">
        <f t="shared" si="63"/>
        <v/>
      </c>
    </row>
    <row r="1870" spans="3:50">
      <c r="C1870" s="1" t="s">
        <v>1144</v>
      </c>
      <c r="D1870" s="1" t="s">
        <v>1151</v>
      </c>
      <c r="E1870" s="1">
        <v>3</v>
      </c>
      <c r="F1870" s="1">
        <v>30</v>
      </c>
      <c r="G1870" s="1">
        <v>30</v>
      </c>
      <c r="H1870" s="1">
        <v>500</v>
      </c>
      <c r="I1870" s="53">
        <v>15</v>
      </c>
      <c r="J1870" s="1">
        <v>100</v>
      </c>
      <c r="K1870" s="1">
        <v>0</v>
      </c>
      <c r="L1870" s="53">
        <v>15</v>
      </c>
      <c r="X1870" s="53">
        <v>10</v>
      </c>
      <c r="Y1870" s="53">
        <v>60</v>
      </c>
      <c r="Z1870" s="53">
        <v>20</v>
      </c>
      <c r="AA1870" s="53">
        <v>10</v>
      </c>
      <c r="AJ1870" s="54">
        <v>10</v>
      </c>
      <c r="AK1870" s="1">
        <v>60</v>
      </c>
      <c r="AL1870" s="1">
        <v>20</v>
      </c>
      <c r="AM1870" s="1">
        <v>10</v>
      </c>
      <c r="AV1870" s="1">
        <v>10</v>
      </c>
      <c r="AW1870" s="142" t="str">
        <f t="shared" si="62"/>
        <v/>
      </c>
      <c r="AX1870" s="142" t="str">
        <f t="shared" si="63"/>
        <v/>
      </c>
    </row>
    <row r="1871" spans="3:50">
      <c r="C1871" s="1" t="s">
        <v>1144</v>
      </c>
      <c r="D1871" s="1" t="s">
        <v>1152</v>
      </c>
      <c r="E1871" s="1">
        <v>0</v>
      </c>
      <c r="F1871" s="1">
        <v>0</v>
      </c>
      <c r="G1871" s="1">
        <v>0</v>
      </c>
      <c r="H1871" s="1">
        <v>500</v>
      </c>
      <c r="I1871" s="53">
        <v>0</v>
      </c>
      <c r="J1871" s="1">
        <v>100</v>
      </c>
      <c r="K1871" s="1">
        <v>0</v>
      </c>
      <c r="L1871" s="53">
        <v>0</v>
      </c>
      <c r="X1871" s="53">
        <v>10</v>
      </c>
      <c r="Y1871" s="53">
        <v>60</v>
      </c>
      <c r="Z1871" s="53">
        <v>20</v>
      </c>
      <c r="AA1871" s="53">
        <v>10</v>
      </c>
      <c r="AJ1871" s="54">
        <v>10</v>
      </c>
      <c r="AK1871" s="1">
        <v>60</v>
      </c>
      <c r="AL1871" s="1">
        <v>20</v>
      </c>
      <c r="AM1871" s="1">
        <v>10</v>
      </c>
      <c r="AV1871" s="1">
        <v>10</v>
      </c>
      <c r="AW1871" s="142" t="str">
        <f t="shared" si="62"/>
        <v/>
      </c>
      <c r="AX1871" s="142" t="str">
        <f t="shared" si="63"/>
        <v/>
      </c>
    </row>
    <row r="1872" spans="3:50">
      <c r="C1872" s="1" t="s">
        <v>1144</v>
      </c>
      <c r="D1872" s="1" t="s">
        <v>1153</v>
      </c>
      <c r="E1872" s="1">
        <v>18</v>
      </c>
      <c r="F1872" s="1">
        <v>85</v>
      </c>
      <c r="G1872" s="1">
        <v>85</v>
      </c>
      <c r="H1872" s="1">
        <v>500</v>
      </c>
      <c r="I1872" s="53">
        <v>43</v>
      </c>
      <c r="J1872" s="1">
        <v>100</v>
      </c>
      <c r="K1872" s="1">
        <v>0</v>
      </c>
      <c r="L1872" s="53">
        <v>42.5</v>
      </c>
      <c r="X1872" s="53">
        <v>10</v>
      </c>
      <c r="Y1872" s="53">
        <v>60</v>
      </c>
      <c r="Z1872" s="53">
        <v>20</v>
      </c>
      <c r="AA1872" s="53">
        <v>10</v>
      </c>
      <c r="AJ1872" s="54">
        <v>10</v>
      </c>
      <c r="AK1872" s="1">
        <v>60</v>
      </c>
      <c r="AL1872" s="1">
        <v>20</v>
      </c>
      <c r="AM1872" s="1">
        <v>10</v>
      </c>
      <c r="AV1872" s="1">
        <v>10</v>
      </c>
      <c r="AW1872" s="142" t="str">
        <f t="shared" si="62"/>
        <v/>
      </c>
      <c r="AX1872" s="142" t="str">
        <f t="shared" si="63"/>
        <v/>
      </c>
    </row>
    <row r="1873" spans="1:50">
      <c r="A1873" s="20">
        <v>31404</v>
      </c>
      <c r="B1873" s="1" t="s">
        <v>1364</v>
      </c>
      <c r="C1873" s="1" t="s">
        <v>1031</v>
      </c>
      <c r="E1873" s="1">
        <v>68</v>
      </c>
      <c r="F1873" s="1">
        <v>268</v>
      </c>
      <c r="G1873" s="1">
        <v>268</v>
      </c>
      <c r="H1873" s="1">
        <v>3000</v>
      </c>
      <c r="I1873" s="53">
        <v>804</v>
      </c>
      <c r="J1873" s="1">
        <v>99</v>
      </c>
      <c r="K1873" s="1">
        <v>1</v>
      </c>
      <c r="L1873" s="53">
        <v>804</v>
      </c>
      <c r="M1873" s="53" t="s">
        <v>1032</v>
      </c>
      <c r="N1873" s="53" t="s">
        <v>1032</v>
      </c>
      <c r="O1873" s="53" t="s">
        <v>1032</v>
      </c>
      <c r="P1873" s="53" t="s">
        <v>1032</v>
      </c>
      <c r="Q1873" s="53" t="s">
        <v>1032</v>
      </c>
      <c r="R1873" s="53" t="s">
        <v>1032</v>
      </c>
      <c r="S1873" s="53" t="s">
        <v>1032</v>
      </c>
      <c r="T1873" s="53" t="s">
        <v>1032</v>
      </c>
      <c r="U1873" s="53" t="s">
        <v>1032</v>
      </c>
      <c r="V1873" s="53">
        <v>10</v>
      </c>
      <c r="W1873" s="53">
        <v>30</v>
      </c>
      <c r="X1873" s="53">
        <v>30</v>
      </c>
      <c r="Y1873" s="53">
        <v>30</v>
      </c>
      <c r="Z1873" s="53" t="s">
        <v>1032</v>
      </c>
      <c r="AA1873" s="53" t="s">
        <v>1032</v>
      </c>
      <c r="AB1873" s="53" t="s">
        <v>1032</v>
      </c>
      <c r="AC1873" s="54" t="s">
        <v>1032</v>
      </c>
      <c r="AD1873" s="54" t="s">
        <v>1032</v>
      </c>
      <c r="AE1873" s="54" t="s">
        <v>1032</v>
      </c>
      <c r="AF1873" s="54" t="s">
        <v>1032</v>
      </c>
      <c r="AG1873" s="54" t="s">
        <v>1032</v>
      </c>
      <c r="AH1873" s="54" t="s">
        <v>1032</v>
      </c>
      <c r="AI1873" s="54" t="s">
        <v>1032</v>
      </c>
      <c r="AJ1873" s="54" t="s">
        <v>1032</v>
      </c>
      <c r="AK1873" s="1" t="s">
        <v>1032</v>
      </c>
      <c r="AL1873" s="1" t="s">
        <v>1032</v>
      </c>
      <c r="AM1873" s="1" t="s">
        <v>1032</v>
      </c>
      <c r="AN1873" s="1" t="s">
        <v>1032</v>
      </c>
      <c r="AO1873" s="1" t="s">
        <v>1032</v>
      </c>
      <c r="AP1873" s="1" t="s">
        <v>1032</v>
      </c>
      <c r="AQ1873" s="1" t="s">
        <v>1032</v>
      </c>
      <c r="AR1873" s="1" t="s">
        <v>1032</v>
      </c>
      <c r="AS1873" s="1" t="s">
        <v>1032</v>
      </c>
      <c r="AT1873" s="1" t="s">
        <v>1032</v>
      </c>
      <c r="AU1873" s="1" t="s">
        <v>1032</v>
      </c>
      <c r="AV1873" s="1" t="s">
        <v>1032</v>
      </c>
      <c r="AW1873" s="142" t="str">
        <f t="shared" si="62"/>
        <v/>
      </c>
      <c r="AX1873" s="142" t="str">
        <f t="shared" si="63"/>
        <v/>
      </c>
    </row>
    <row r="1874" spans="1:50">
      <c r="C1874" s="1" t="s">
        <v>1289</v>
      </c>
      <c r="E1874" s="1">
        <v>68</v>
      </c>
      <c r="F1874" s="1">
        <v>268</v>
      </c>
      <c r="G1874" s="1">
        <v>268</v>
      </c>
      <c r="H1874" s="1">
        <v>3000</v>
      </c>
      <c r="I1874" s="53">
        <v>804</v>
      </c>
      <c r="J1874" s="1">
        <v>99</v>
      </c>
      <c r="K1874" s="1">
        <v>1</v>
      </c>
      <c r="L1874" s="53">
        <v>804</v>
      </c>
      <c r="M1874" s="53" t="s">
        <v>1032</v>
      </c>
      <c r="N1874" s="53" t="s">
        <v>1032</v>
      </c>
      <c r="O1874" s="53" t="s">
        <v>1032</v>
      </c>
      <c r="P1874" s="53" t="s">
        <v>1032</v>
      </c>
      <c r="Q1874" s="53" t="s">
        <v>1032</v>
      </c>
      <c r="R1874" s="53" t="s">
        <v>1032</v>
      </c>
      <c r="S1874" s="53" t="s">
        <v>1032</v>
      </c>
      <c r="T1874" s="53" t="s">
        <v>1032</v>
      </c>
      <c r="U1874" s="53" t="s">
        <v>1032</v>
      </c>
      <c r="V1874" s="53">
        <v>10</v>
      </c>
      <c r="W1874" s="53">
        <v>30</v>
      </c>
      <c r="X1874" s="53">
        <v>30</v>
      </c>
      <c r="Y1874" s="53">
        <v>30</v>
      </c>
      <c r="Z1874" s="53" t="s">
        <v>1032</v>
      </c>
      <c r="AA1874" s="53" t="s">
        <v>1032</v>
      </c>
      <c r="AB1874" s="53" t="s">
        <v>1032</v>
      </c>
      <c r="AC1874" s="54" t="s">
        <v>1032</v>
      </c>
      <c r="AD1874" s="54" t="s">
        <v>1032</v>
      </c>
      <c r="AE1874" s="54" t="s">
        <v>1032</v>
      </c>
      <c r="AF1874" s="54" t="s">
        <v>1032</v>
      </c>
      <c r="AG1874" s="54" t="s">
        <v>1032</v>
      </c>
      <c r="AH1874" s="54" t="s">
        <v>1032</v>
      </c>
      <c r="AI1874" s="54" t="s">
        <v>1032</v>
      </c>
      <c r="AJ1874" s="54" t="s">
        <v>1032</v>
      </c>
      <c r="AK1874" s="1" t="s">
        <v>1032</v>
      </c>
      <c r="AL1874" s="1" t="s">
        <v>1032</v>
      </c>
      <c r="AM1874" s="1" t="s">
        <v>1032</v>
      </c>
      <c r="AN1874" s="1" t="s">
        <v>1032</v>
      </c>
      <c r="AO1874" s="1" t="s">
        <v>1032</v>
      </c>
      <c r="AP1874" s="1" t="s">
        <v>1032</v>
      </c>
      <c r="AQ1874" s="1" t="s">
        <v>1032</v>
      </c>
      <c r="AR1874" s="1" t="s">
        <v>1032</v>
      </c>
      <c r="AS1874" s="1" t="s">
        <v>1032</v>
      </c>
      <c r="AT1874" s="1" t="s">
        <v>1032</v>
      </c>
      <c r="AU1874" s="1" t="s">
        <v>1032</v>
      </c>
      <c r="AV1874" s="1" t="s">
        <v>1032</v>
      </c>
      <c r="AW1874" s="142" t="str">
        <f t="shared" si="62"/>
        <v/>
      </c>
      <c r="AX1874" s="142" t="str">
        <f t="shared" si="63"/>
        <v/>
      </c>
    </row>
    <row r="1875" spans="1:50">
      <c r="C1875" s="1" t="s">
        <v>1290</v>
      </c>
      <c r="D1875" s="1" t="s">
        <v>1291</v>
      </c>
      <c r="E1875" s="1">
        <v>9</v>
      </c>
      <c r="F1875" s="1">
        <v>41</v>
      </c>
      <c r="G1875" s="1">
        <v>41</v>
      </c>
      <c r="H1875" s="1">
        <v>3000</v>
      </c>
      <c r="I1875" s="53">
        <v>123</v>
      </c>
      <c r="J1875" s="1">
        <v>100</v>
      </c>
      <c r="L1875" s="53">
        <v>123</v>
      </c>
      <c r="V1875" s="53">
        <v>10</v>
      </c>
      <c r="W1875" s="53">
        <v>30</v>
      </c>
      <c r="X1875" s="53">
        <v>30</v>
      </c>
      <c r="Y1875" s="53">
        <v>30</v>
      </c>
      <c r="AW1875" s="142" t="str">
        <f t="shared" si="62"/>
        <v/>
      </c>
      <c r="AX1875" s="142" t="str">
        <f t="shared" si="63"/>
        <v/>
      </c>
    </row>
    <row r="1876" spans="1:50">
      <c r="C1876" s="1" t="s">
        <v>1290</v>
      </c>
      <c r="D1876" s="1" t="s">
        <v>1292</v>
      </c>
      <c r="AW1876" s="142" t="str">
        <f t="shared" si="62"/>
        <v/>
      </c>
      <c r="AX1876" s="142" t="str">
        <f t="shared" si="63"/>
        <v/>
      </c>
    </row>
    <row r="1877" spans="1:50">
      <c r="C1877" s="1" t="s">
        <v>1290</v>
      </c>
      <c r="D1877" s="1" t="s">
        <v>1290</v>
      </c>
      <c r="E1877" s="1">
        <v>30</v>
      </c>
      <c r="F1877" s="1">
        <v>92</v>
      </c>
      <c r="G1877" s="1">
        <v>92</v>
      </c>
      <c r="H1877" s="1">
        <v>3000</v>
      </c>
      <c r="I1877" s="53">
        <v>276</v>
      </c>
      <c r="J1877" s="1">
        <v>100</v>
      </c>
      <c r="L1877" s="53">
        <v>276</v>
      </c>
      <c r="V1877" s="53">
        <v>10</v>
      </c>
      <c r="W1877" s="53">
        <v>30</v>
      </c>
      <c r="X1877" s="53">
        <v>30</v>
      </c>
      <c r="Y1877" s="53">
        <v>30</v>
      </c>
      <c r="AW1877" s="142" t="str">
        <f t="shared" si="62"/>
        <v/>
      </c>
      <c r="AX1877" s="142" t="str">
        <f t="shared" si="63"/>
        <v/>
      </c>
    </row>
    <row r="1878" spans="1:50">
      <c r="C1878" s="1" t="s">
        <v>1290</v>
      </c>
      <c r="D1878" s="1" t="s">
        <v>1293</v>
      </c>
      <c r="E1878" s="1">
        <v>26</v>
      </c>
      <c r="F1878" s="1">
        <v>120</v>
      </c>
      <c r="G1878" s="1">
        <v>120</v>
      </c>
      <c r="H1878" s="1">
        <v>3000</v>
      </c>
      <c r="I1878" s="53">
        <v>360</v>
      </c>
      <c r="J1878" s="1">
        <v>96</v>
      </c>
      <c r="K1878" s="1">
        <v>4</v>
      </c>
      <c r="L1878" s="53">
        <v>360</v>
      </c>
      <c r="V1878" s="53">
        <v>10</v>
      </c>
      <c r="W1878" s="53">
        <v>30</v>
      </c>
      <c r="X1878" s="53">
        <v>30</v>
      </c>
      <c r="Y1878" s="53">
        <v>30</v>
      </c>
      <c r="AW1878" s="142" t="str">
        <f t="shared" si="62"/>
        <v/>
      </c>
      <c r="AX1878" s="142" t="str">
        <f t="shared" si="63"/>
        <v/>
      </c>
    </row>
    <row r="1879" spans="1:50">
      <c r="C1879" s="1" t="s">
        <v>1290</v>
      </c>
      <c r="D1879" s="1" t="s">
        <v>1294</v>
      </c>
      <c r="E1879" s="1">
        <v>3</v>
      </c>
      <c r="F1879" s="1">
        <v>15</v>
      </c>
      <c r="G1879" s="1">
        <v>15</v>
      </c>
      <c r="H1879" s="1">
        <v>3000</v>
      </c>
      <c r="I1879" s="53">
        <v>45</v>
      </c>
      <c r="J1879" s="1">
        <v>100</v>
      </c>
      <c r="L1879" s="53">
        <v>45</v>
      </c>
      <c r="V1879" s="53">
        <v>10</v>
      </c>
      <c r="W1879" s="53">
        <v>30</v>
      </c>
      <c r="X1879" s="53">
        <v>30</v>
      </c>
      <c r="Y1879" s="53">
        <v>30</v>
      </c>
      <c r="AW1879" s="142" t="str">
        <f t="shared" si="62"/>
        <v/>
      </c>
      <c r="AX1879" s="142" t="str">
        <f t="shared" si="63"/>
        <v/>
      </c>
    </row>
    <row r="1880" spans="1:50">
      <c r="A1880" s="20">
        <v>31404</v>
      </c>
      <c r="B1880" s="1" t="s">
        <v>1365</v>
      </c>
      <c r="C1880" s="1" t="s">
        <v>1031</v>
      </c>
      <c r="E1880" s="1">
        <v>414</v>
      </c>
      <c r="F1880" s="1">
        <v>6494</v>
      </c>
      <c r="G1880" s="1">
        <v>6494</v>
      </c>
      <c r="H1880" s="1">
        <v>230</v>
      </c>
      <c r="I1880" s="53">
        <v>1495</v>
      </c>
      <c r="J1880" s="1">
        <v>100</v>
      </c>
      <c r="K1880" s="1">
        <v>0</v>
      </c>
      <c r="L1880" s="53">
        <v>3.6500000000000004</v>
      </c>
      <c r="M1880" s="53">
        <v>20</v>
      </c>
      <c r="N1880" s="53" t="s">
        <v>1032</v>
      </c>
      <c r="O1880" s="53" t="s">
        <v>1032</v>
      </c>
      <c r="P1880" s="53" t="s">
        <v>1032</v>
      </c>
      <c r="Q1880" s="53" t="s">
        <v>1032</v>
      </c>
      <c r="R1880" s="53">
        <v>5</v>
      </c>
      <c r="S1880" s="53">
        <v>5</v>
      </c>
      <c r="T1880" s="53">
        <v>5</v>
      </c>
      <c r="U1880" s="53">
        <v>5</v>
      </c>
      <c r="V1880" s="53">
        <v>10</v>
      </c>
      <c r="W1880" s="53">
        <v>25</v>
      </c>
      <c r="X1880" s="53">
        <v>25</v>
      </c>
      <c r="Y1880" s="53">
        <v>20</v>
      </c>
      <c r="Z1880" s="53" t="s">
        <v>1032</v>
      </c>
      <c r="AA1880" s="53" t="s">
        <v>1032</v>
      </c>
      <c r="AB1880" s="53" t="s">
        <v>1032</v>
      </c>
      <c r="AC1880" s="54" t="s">
        <v>1032</v>
      </c>
      <c r="AD1880" s="54">
        <v>5</v>
      </c>
      <c r="AE1880" s="54">
        <v>5</v>
      </c>
      <c r="AF1880" s="54">
        <v>5</v>
      </c>
      <c r="AG1880" s="54">
        <v>5</v>
      </c>
      <c r="AH1880" s="54">
        <v>10</v>
      </c>
      <c r="AI1880" s="54">
        <v>25</v>
      </c>
      <c r="AJ1880" s="54">
        <v>25</v>
      </c>
      <c r="AK1880" s="1" t="s">
        <v>1032</v>
      </c>
      <c r="AL1880" s="1" t="s">
        <v>1032</v>
      </c>
      <c r="AM1880" s="1" t="s">
        <v>1032</v>
      </c>
      <c r="AN1880" s="1">
        <v>10</v>
      </c>
      <c r="AO1880" s="1">
        <v>10</v>
      </c>
      <c r="AP1880" s="1">
        <v>10</v>
      </c>
      <c r="AQ1880" s="1">
        <v>10</v>
      </c>
      <c r="AR1880" s="1">
        <v>10</v>
      </c>
      <c r="AS1880" s="1">
        <v>20</v>
      </c>
      <c r="AT1880" s="1">
        <v>20</v>
      </c>
      <c r="AU1880" s="1">
        <v>10</v>
      </c>
      <c r="AV1880" s="1" t="s">
        <v>1032</v>
      </c>
      <c r="AW1880" s="142" t="str">
        <f t="shared" si="62"/>
        <v/>
      </c>
      <c r="AX1880" s="142" t="str">
        <f t="shared" si="63"/>
        <v/>
      </c>
    </row>
    <row r="1881" spans="1:50">
      <c r="C1881" s="1" t="s">
        <v>1065</v>
      </c>
      <c r="E1881" s="1">
        <v>358</v>
      </c>
      <c r="F1881" s="1">
        <v>6221</v>
      </c>
      <c r="G1881" s="1">
        <v>6221</v>
      </c>
      <c r="H1881" s="1">
        <v>240</v>
      </c>
      <c r="I1881" s="53">
        <v>1492</v>
      </c>
      <c r="J1881" s="1">
        <v>100</v>
      </c>
      <c r="K1881" s="1">
        <v>0</v>
      </c>
      <c r="L1881" s="53">
        <v>0</v>
      </c>
      <c r="M1881" s="53">
        <v>20</v>
      </c>
      <c r="N1881" s="53" t="s">
        <v>1032</v>
      </c>
      <c r="O1881" s="53" t="s">
        <v>1032</v>
      </c>
      <c r="P1881" s="53" t="s">
        <v>1032</v>
      </c>
      <c r="Q1881" s="53" t="s">
        <v>1032</v>
      </c>
      <c r="R1881" s="53">
        <v>5</v>
      </c>
      <c r="S1881" s="53">
        <v>5</v>
      </c>
      <c r="T1881" s="53">
        <v>5</v>
      </c>
      <c r="U1881" s="53">
        <v>5</v>
      </c>
      <c r="V1881" s="53">
        <v>10</v>
      </c>
      <c r="W1881" s="53">
        <v>25</v>
      </c>
      <c r="X1881" s="53">
        <v>25</v>
      </c>
      <c r="Y1881" s="53">
        <v>20</v>
      </c>
      <c r="Z1881" s="53" t="s">
        <v>1032</v>
      </c>
      <c r="AA1881" s="53" t="s">
        <v>1032</v>
      </c>
      <c r="AB1881" s="53" t="s">
        <v>1032</v>
      </c>
      <c r="AC1881" s="54" t="s">
        <v>1032</v>
      </c>
      <c r="AD1881" s="54">
        <v>5</v>
      </c>
      <c r="AE1881" s="54">
        <v>5</v>
      </c>
      <c r="AF1881" s="54">
        <v>5</v>
      </c>
      <c r="AG1881" s="54">
        <v>5</v>
      </c>
      <c r="AH1881" s="54">
        <v>10</v>
      </c>
      <c r="AI1881" s="54">
        <v>25</v>
      </c>
      <c r="AJ1881" s="54">
        <v>25</v>
      </c>
      <c r="AK1881" s="1" t="s">
        <v>1032</v>
      </c>
      <c r="AL1881" s="1" t="s">
        <v>1032</v>
      </c>
      <c r="AM1881" s="1" t="s">
        <v>1032</v>
      </c>
      <c r="AN1881" s="1" t="s">
        <v>1032</v>
      </c>
      <c r="AO1881" s="1" t="s">
        <v>1032</v>
      </c>
      <c r="AP1881" s="1" t="s">
        <v>1032</v>
      </c>
      <c r="AQ1881" s="1" t="s">
        <v>1032</v>
      </c>
      <c r="AR1881" s="1" t="s">
        <v>1032</v>
      </c>
      <c r="AS1881" s="1" t="s">
        <v>1032</v>
      </c>
      <c r="AT1881" s="1" t="s">
        <v>1032</v>
      </c>
      <c r="AU1881" s="1" t="s">
        <v>1032</v>
      </c>
      <c r="AV1881" s="1" t="s">
        <v>1032</v>
      </c>
      <c r="AW1881" s="142" t="str">
        <f t="shared" si="62"/>
        <v/>
      </c>
      <c r="AX1881" s="142" t="str">
        <f t="shared" si="63"/>
        <v/>
      </c>
    </row>
    <row r="1882" spans="1:50">
      <c r="C1882" s="1" t="s">
        <v>1066</v>
      </c>
      <c r="D1882" s="1" t="s">
        <v>1066</v>
      </c>
      <c r="E1882" s="1">
        <v>0</v>
      </c>
      <c r="F1882" s="1">
        <v>0</v>
      </c>
      <c r="G1882" s="1">
        <v>0</v>
      </c>
      <c r="H1882" s="1">
        <v>240</v>
      </c>
      <c r="I1882" s="53">
        <v>0</v>
      </c>
      <c r="J1882" s="1">
        <v>100</v>
      </c>
      <c r="K1882" s="1">
        <v>0</v>
      </c>
      <c r="M1882" s="53">
        <v>20</v>
      </c>
      <c r="R1882" s="53">
        <v>5</v>
      </c>
      <c r="S1882" s="53">
        <v>5</v>
      </c>
      <c r="T1882" s="53">
        <v>5</v>
      </c>
      <c r="U1882" s="53">
        <v>5</v>
      </c>
      <c r="V1882" s="53">
        <v>10</v>
      </c>
      <c r="W1882" s="53">
        <v>25</v>
      </c>
      <c r="X1882" s="53">
        <v>25</v>
      </c>
      <c r="Y1882" s="53">
        <v>20</v>
      </c>
      <c r="AD1882" s="54">
        <v>5</v>
      </c>
      <c r="AE1882" s="54">
        <v>5</v>
      </c>
      <c r="AF1882" s="54">
        <v>5</v>
      </c>
      <c r="AG1882" s="54">
        <v>5</v>
      </c>
      <c r="AH1882" s="54">
        <v>10</v>
      </c>
      <c r="AI1882" s="54">
        <v>25</v>
      </c>
      <c r="AJ1882" s="54">
        <v>25</v>
      </c>
      <c r="AW1882" s="142" t="str">
        <f t="shared" si="62"/>
        <v/>
      </c>
      <c r="AX1882" s="142" t="str">
        <f t="shared" si="63"/>
        <v/>
      </c>
    </row>
    <row r="1883" spans="1:50">
      <c r="C1883" s="1" t="s">
        <v>1066</v>
      </c>
      <c r="D1883" s="1" t="s">
        <v>1067</v>
      </c>
      <c r="E1883" s="1">
        <v>9</v>
      </c>
      <c r="F1883" s="1">
        <v>150</v>
      </c>
      <c r="G1883" s="1">
        <v>150</v>
      </c>
      <c r="H1883" s="1">
        <v>240</v>
      </c>
      <c r="I1883" s="53">
        <v>36</v>
      </c>
      <c r="J1883" s="1">
        <v>100</v>
      </c>
      <c r="K1883" s="1">
        <v>0</v>
      </c>
      <c r="M1883" s="53">
        <v>20</v>
      </c>
      <c r="R1883" s="53">
        <v>5</v>
      </c>
      <c r="S1883" s="53">
        <v>5</v>
      </c>
      <c r="T1883" s="53">
        <v>5</v>
      </c>
      <c r="U1883" s="53">
        <v>5</v>
      </c>
      <c r="V1883" s="53">
        <v>10</v>
      </c>
      <c r="W1883" s="53">
        <v>25</v>
      </c>
      <c r="X1883" s="53">
        <v>25</v>
      </c>
      <c r="Y1883" s="53">
        <v>20</v>
      </c>
      <c r="AD1883" s="54">
        <v>5</v>
      </c>
      <c r="AE1883" s="54">
        <v>5</v>
      </c>
      <c r="AF1883" s="54">
        <v>5</v>
      </c>
      <c r="AG1883" s="54">
        <v>5</v>
      </c>
      <c r="AH1883" s="54">
        <v>10</v>
      </c>
      <c r="AI1883" s="54">
        <v>25</v>
      </c>
      <c r="AJ1883" s="54">
        <v>25</v>
      </c>
      <c r="AW1883" s="142" t="str">
        <f t="shared" si="62"/>
        <v/>
      </c>
      <c r="AX1883" s="142" t="str">
        <f t="shared" si="63"/>
        <v/>
      </c>
    </row>
    <row r="1884" spans="1:50">
      <c r="C1884" s="1" t="s">
        <v>1066</v>
      </c>
      <c r="D1884" s="1" t="s">
        <v>1068</v>
      </c>
      <c r="E1884" s="1">
        <v>17</v>
      </c>
      <c r="F1884" s="1">
        <v>181</v>
      </c>
      <c r="G1884" s="1">
        <v>181</v>
      </c>
      <c r="H1884" s="1">
        <v>240</v>
      </c>
      <c r="I1884" s="53">
        <v>43</v>
      </c>
      <c r="J1884" s="1">
        <v>100</v>
      </c>
      <c r="K1884" s="1">
        <v>0</v>
      </c>
      <c r="M1884" s="53">
        <v>20</v>
      </c>
      <c r="R1884" s="53">
        <v>5</v>
      </c>
      <c r="S1884" s="53">
        <v>5</v>
      </c>
      <c r="T1884" s="53">
        <v>5</v>
      </c>
      <c r="U1884" s="53">
        <v>5</v>
      </c>
      <c r="V1884" s="53">
        <v>10</v>
      </c>
      <c r="W1884" s="53">
        <v>25</v>
      </c>
      <c r="X1884" s="53">
        <v>25</v>
      </c>
      <c r="Y1884" s="53">
        <v>20</v>
      </c>
      <c r="AD1884" s="54">
        <v>5</v>
      </c>
      <c r="AE1884" s="54">
        <v>5</v>
      </c>
      <c r="AF1884" s="54">
        <v>5</v>
      </c>
      <c r="AG1884" s="54">
        <v>5</v>
      </c>
      <c r="AH1884" s="54">
        <v>10</v>
      </c>
      <c r="AI1884" s="54">
        <v>25</v>
      </c>
      <c r="AJ1884" s="54">
        <v>25</v>
      </c>
      <c r="AW1884" s="142" t="str">
        <f t="shared" si="62"/>
        <v/>
      </c>
      <c r="AX1884" s="142" t="str">
        <f t="shared" si="63"/>
        <v/>
      </c>
    </row>
    <row r="1885" spans="1:50">
      <c r="C1885" s="1" t="s">
        <v>1066</v>
      </c>
      <c r="D1885" s="1" t="s">
        <v>1069</v>
      </c>
      <c r="E1885" s="1">
        <v>60</v>
      </c>
      <c r="F1885" s="1">
        <v>809</v>
      </c>
      <c r="G1885" s="1">
        <v>809</v>
      </c>
      <c r="H1885" s="1">
        <v>240</v>
      </c>
      <c r="I1885" s="53">
        <v>194</v>
      </c>
      <c r="J1885" s="1">
        <v>100</v>
      </c>
      <c r="K1885" s="1">
        <v>0</v>
      </c>
      <c r="M1885" s="53">
        <v>20</v>
      </c>
      <c r="R1885" s="53">
        <v>5</v>
      </c>
      <c r="S1885" s="53">
        <v>5</v>
      </c>
      <c r="T1885" s="53">
        <v>5</v>
      </c>
      <c r="U1885" s="53">
        <v>5</v>
      </c>
      <c r="V1885" s="53">
        <v>10</v>
      </c>
      <c r="W1885" s="53">
        <v>25</v>
      </c>
      <c r="X1885" s="53">
        <v>25</v>
      </c>
      <c r="Y1885" s="53">
        <v>20</v>
      </c>
      <c r="AD1885" s="54">
        <v>5</v>
      </c>
      <c r="AE1885" s="54">
        <v>5</v>
      </c>
      <c r="AF1885" s="54">
        <v>5</v>
      </c>
      <c r="AG1885" s="54">
        <v>5</v>
      </c>
      <c r="AH1885" s="54">
        <v>10</v>
      </c>
      <c r="AI1885" s="54">
        <v>25</v>
      </c>
      <c r="AJ1885" s="54">
        <v>25</v>
      </c>
      <c r="AW1885" s="142" t="str">
        <f t="shared" si="62"/>
        <v/>
      </c>
      <c r="AX1885" s="142" t="str">
        <f t="shared" si="63"/>
        <v/>
      </c>
    </row>
    <row r="1886" spans="1:50">
      <c r="C1886" s="1" t="s">
        <v>1066</v>
      </c>
      <c r="D1886" s="1" t="s">
        <v>1070</v>
      </c>
      <c r="E1886" s="1">
        <v>9</v>
      </c>
      <c r="F1886" s="1">
        <v>150</v>
      </c>
      <c r="G1886" s="1">
        <v>150</v>
      </c>
      <c r="H1886" s="1">
        <v>240</v>
      </c>
      <c r="I1886" s="53">
        <v>36</v>
      </c>
      <c r="J1886" s="1">
        <v>100</v>
      </c>
      <c r="K1886" s="1">
        <v>0</v>
      </c>
      <c r="M1886" s="53">
        <v>20</v>
      </c>
      <c r="R1886" s="53">
        <v>5</v>
      </c>
      <c r="S1886" s="53">
        <v>5</v>
      </c>
      <c r="T1886" s="53">
        <v>5</v>
      </c>
      <c r="U1886" s="53">
        <v>5</v>
      </c>
      <c r="V1886" s="53">
        <v>10</v>
      </c>
      <c r="W1886" s="53">
        <v>25</v>
      </c>
      <c r="X1886" s="53">
        <v>25</v>
      </c>
      <c r="Y1886" s="53">
        <v>20</v>
      </c>
      <c r="AD1886" s="54">
        <v>5</v>
      </c>
      <c r="AE1886" s="54">
        <v>5</v>
      </c>
      <c r="AF1886" s="54">
        <v>5</v>
      </c>
      <c r="AG1886" s="54">
        <v>5</v>
      </c>
      <c r="AH1886" s="54">
        <v>10</v>
      </c>
      <c r="AI1886" s="54">
        <v>25</v>
      </c>
      <c r="AJ1886" s="54">
        <v>25</v>
      </c>
      <c r="AW1886" s="142" t="str">
        <f t="shared" si="62"/>
        <v/>
      </c>
      <c r="AX1886" s="142" t="str">
        <f t="shared" si="63"/>
        <v/>
      </c>
    </row>
    <row r="1887" spans="1:50">
      <c r="C1887" s="1" t="s">
        <v>1066</v>
      </c>
      <c r="D1887" s="1" t="s">
        <v>1071</v>
      </c>
      <c r="E1887" s="1">
        <v>3</v>
      </c>
      <c r="F1887" s="1">
        <v>50</v>
      </c>
      <c r="G1887" s="1">
        <v>50</v>
      </c>
      <c r="H1887" s="1">
        <v>240</v>
      </c>
      <c r="I1887" s="53">
        <v>12</v>
      </c>
      <c r="J1887" s="1">
        <v>100</v>
      </c>
      <c r="K1887" s="1">
        <v>0</v>
      </c>
      <c r="M1887" s="53">
        <v>20</v>
      </c>
      <c r="R1887" s="53">
        <v>5</v>
      </c>
      <c r="S1887" s="53">
        <v>5</v>
      </c>
      <c r="T1887" s="53">
        <v>5</v>
      </c>
      <c r="U1887" s="53">
        <v>5</v>
      </c>
      <c r="V1887" s="53">
        <v>10</v>
      </c>
      <c r="W1887" s="53">
        <v>25</v>
      </c>
      <c r="X1887" s="53">
        <v>25</v>
      </c>
      <c r="Y1887" s="53">
        <v>20</v>
      </c>
      <c r="AD1887" s="54">
        <v>5</v>
      </c>
      <c r="AE1887" s="54">
        <v>5</v>
      </c>
      <c r="AF1887" s="54">
        <v>5</v>
      </c>
      <c r="AG1887" s="54">
        <v>5</v>
      </c>
      <c r="AH1887" s="54">
        <v>10</v>
      </c>
      <c r="AI1887" s="54">
        <v>25</v>
      </c>
      <c r="AJ1887" s="54">
        <v>25</v>
      </c>
      <c r="AW1887" s="142" t="str">
        <f t="shared" si="62"/>
        <v/>
      </c>
      <c r="AX1887" s="142" t="str">
        <f t="shared" si="63"/>
        <v/>
      </c>
    </row>
    <row r="1888" spans="1:50">
      <c r="C1888" s="1" t="s">
        <v>1066</v>
      </c>
      <c r="D1888" s="1" t="s">
        <v>1072</v>
      </c>
      <c r="E1888" s="1">
        <v>15</v>
      </c>
      <c r="F1888" s="1">
        <v>258</v>
      </c>
      <c r="G1888" s="1">
        <v>258</v>
      </c>
      <c r="H1888" s="1">
        <v>240</v>
      </c>
      <c r="I1888" s="53">
        <v>62</v>
      </c>
      <c r="J1888" s="1">
        <v>100</v>
      </c>
      <c r="K1888" s="1">
        <v>0</v>
      </c>
      <c r="M1888" s="53">
        <v>20</v>
      </c>
      <c r="R1888" s="53">
        <v>5</v>
      </c>
      <c r="S1888" s="53">
        <v>5</v>
      </c>
      <c r="T1888" s="53">
        <v>5</v>
      </c>
      <c r="U1888" s="53">
        <v>5</v>
      </c>
      <c r="V1888" s="53">
        <v>10</v>
      </c>
      <c r="W1888" s="53">
        <v>25</v>
      </c>
      <c r="X1888" s="53">
        <v>25</v>
      </c>
      <c r="Y1888" s="53">
        <v>20</v>
      </c>
      <c r="AD1888" s="54">
        <v>5</v>
      </c>
      <c r="AE1888" s="54">
        <v>5</v>
      </c>
      <c r="AF1888" s="54">
        <v>5</v>
      </c>
      <c r="AG1888" s="54">
        <v>5</v>
      </c>
      <c r="AH1888" s="54">
        <v>10</v>
      </c>
      <c r="AI1888" s="54">
        <v>25</v>
      </c>
      <c r="AJ1888" s="54">
        <v>25</v>
      </c>
      <c r="AW1888" s="142" t="str">
        <f t="shared" si="62"/>
        <v/>
      </c>
      <c r="AX1888" s="142" t="str">
        <f t="shared" si="63"/>
        <v/>
      </c>
    </row>
    <row r="1889" spans="1:50">
      <c r="C1889" s="1" t="s">
        <v>1066</v>
      </c>
      <c r="D1889" s="1" t="s">
        <v>1073</v>
      </c>
      <c r="E1889" s="1">
        <v>23</v>
      </c>
      <c r="F1889" s="1">
        <v>344</v>
      </c>
      <c r="G1889" s="1">
        <v>344</v>
      </c>
      <c r="H1889" s="1">
        <v>240</v>
      </c>
      <c r="I1889" s="53">
        <v>83</v>
      </c>
      <c r="J1889" s="1">
        <v>100</v>
      </c>
      <c r="K1889" s="1">
        <v>0</v>
      </c>
      <c r="M1889" s="53">
        <v>20</v>
      </c>
      <c r="R1889" s="53">
        <v>5</v>
      </c>
      <c r="S1889" s="53">
        <v>5</v>
      </c>
      <c r="T1889" s="53">
        <v>5</v>
      </c>
      <c r="U1889" s="53">
        <v>5</v>
      </c>
      <c r="V1889" s="53">
        <v>10</v>
      </c>
      <c r="W1889" s="53">
        <v>25</v>
      </c>
      <c r="X1889" s="53">
        <v>25</v>
      </c>
      <c r="Y1889" s="53">
        <v>20</v>
      </c>
      <c r="AD1889" s="54">
        <v>5</v>
      </c>
      <c r="AE1889" s="54">
        <v>5</v>
      </c>
      <c r="AF1889" s="54">
        <v>5</v>
      </c>
      <c r="AG1889" s="54">
        <v>5</v>
      </c>
      <c r="AH1889" s="54">
        <v>10</v>
      </c>
      <c r="AI1889" s="54">
        <v>25</v>
      </c>
      <c r="AJ1889" s="54">
        <v>25</v>
      </c>
      <c r="AW1889" s="142" t="str">
        <f t="shared" si="62"/>
        <v/>
      </c>
      <c r="AX1889" s="142" t="str">
        <f t="shared" si="63"/>
        <v/>
      </c>
    </row>
    <row r="1890" spans="1:50">
      <c r="C1890" s="1" t="s">
        <v>1066</v>
      </c>
      <c r="D1890" s="1" t="s">
        <v>1074</v>
      </c>
      <c r="E1890" s="1">
        <v>48</v>
      </c>
      <c r="F1890" s="1">
        <v>1060</v>
      </c>
      <c r="G1890" s="1">
        <v>1060</v>
      </c>
      <c r="H1890" s="1">
        <v>240</v>
      </c>
      <c r="I1890" s="53">
        <v>254</v>
      </c>
      <c r="J1890" s="1">
        <v>100</v>
      </c>
      <c r="K1890" s="1">
        <v>0</v>
      </c>
      <c r="M1890" s="53">
        <v>20</v>
      </c>
      <c r="R1890" s="53">
        <v>5</v>
      </c>
      <c r="S1890" s="53">
        <v>5</v>
      </c>
      <c r="T1890" s="53">
        <v>5</v>
      </c>
      <c r="U1890" s="53">
        <v>5</v>
      </c>
      <c r="V1890" s="53">
        <v>10</v>
      </c>
      <c r="W1890" s="53">
        <v>25</v>
      </c>
      <c r="X1890" s="53">
        <v>25</v>
      </c>
      <c r="Y1890" s="53">
        <v>20</v>
      </c>
      <c r="AD1890" s="54">
        <v>5</v>
      </c>
      <c r="AE1890" s="54">
        <v>5</v>
      </c>
      <c r="AF1890" s="54">
        <v>5</v>
      </c>
      <c r="AG1890" s="54">
        <v>5</v>
      </c>
      <c r="AH1890" s="54">
        <v>10</v>
      </c>
      <c r="AI1890" s="54">
        <v>25</v>
      </c>
      <c r="AJ1890" s="54">
        <v>25</v>
      </c>
      <c r="AW1890" s="142" t="str">
        <f t="shared" si="62"/>
        <v/>
      </c>
      <c r="AX1890" s="142" t="str">
        <f t="shared" si="63"/>
        <v/>
      </c>
    </row>
    <row r="1891" spans="1:50">
      <c r="C1891" s="1" t="s">
        <v>1066</v>
      </c>
      <c r="D1891" s="1" t="s">
        <v>1075</v>
      </c>
      <c r="E1891" s="1">
        <v>94</v>
      </c>
      <c r="F1891" s="1">
        <v>1897</v>
      </c>
      <c r="G1891" s="1">
        <v>1897</v>
      </c>
      <c r="H1891" s="1">
        <v>240</v>
      </c>
      <c r="I1891" s="53">
        <v>455</v>
      </c>
      <c r="J1891" s="1">
        <v>100</v>
      </c>
      <c r="K1891" s="1">
        <v>0</v>
      </c>
      <c r="M1891" s="53">
        <v>20</v>
      </c>
      <c r="R1891" s="53">
        <v>5</v>
      </c>
      <c r="S1891" s="53">
        <v>5</v>
      </c>
      <c r="T1891" s="53">
        <v>5</v>
      </c>
      <c r="U1891" s="53">
        <v>5</v>
      </c>
      <c r="V1891" s="53">
        <v>10</v>
      </c>
      <c r="W1891" s="53">
        <v>25</v>
      </c>
      <c r="X1891" s="53">
        <v>25</v>
      </c>
      <c r="Y1891" s="53">
        <v>20</v>
      </c>
      <c r="AD1891" s="54">
        <v>5</v>
      </c>
      <c r="AE1891" s="54">
        <v>5</v>
      </c>
      <c r="AF1891" s="54">
        <v>5</v>
      </c>
      <c r="AG1891" s="54">
        <v>5</v>
      </c>
      <c r="AH1891" s="54">
        <v>10</v>
      </c>
      <c r="AI1891" s="54">
        <v>25</v>
      </c>
      <c r="AJ1891" s="54">
        <v>25</v>
      </c>
      <c r="AW1891" s="142" t="str">
        <f t="shared" si="62"/>
        <v/>
      </c>
      <c r="AX1891" s="142" t="str">
        <f t="shared" si="63"/>
        <v/>
      </c>
    </row>
    <row r="1892" spans="1:50">
      <c r="C1892" s="1" t="s">
        <v>1066</v>
      </c>
      <c r="D1892" s="1" t="s">
        <v>1076</v>
      </c>
      <c r="E1892" s="1">
        <v>79</v>
      </c>
      <c r="F1892" s="1">
        <v>1284</v>
      </c>
      <c r="G1892" s="1">
        <v>1284</v>
      </c>
      <c r="H1892" s="1">
        <v>240</v>
      </c>
      <c r="I1892" s="53">
        <v>308</v>
      </c>
      <c r="J1892" s="1">
        <v>100</v>
      </c>
      <c r="K1892" s="1">
        <v>0</v>
      </c>
      <c r="M1892" s="53">
        <v>20</v>
      </c>
      <c r="R1892" s="53">
        <v>5</v>
      </c>
      <c r="S1892" s="53">
        <v>5</v>
      </c>
      <c r="T1892" s="53">
        <v>5</v>
      </c>
      <c r="U1892" s="53">
        <v>5</v>
      </c>
      <c r="V1892" s="53">
        <v>10</v>
      </c>
      <c r="W1892" s="53">
        <v>25</v>
      </c>
      <c r="X1892" s="53">
        <v>25</v>
      </c>
      <c r="Y1892" s="53">
        <v>20</v>
      </c>
      <c r="AD1892" s="54">
        <v>5</v>
      </c>
      <c r="AE1892" s="54">
        <v>5</v>
      </c>
      <c r="AF1892" s="54">
        <v>5</v>
      </c>
      <c r="AG1892" s="54">
        <v>5</v>
      </c>
      <c r="AH1892" s="54">
        <v>10</v>
      </c>
      <c r="AI1892" s="54">
        <v>25</v>
      </c>
      <c r="AJ1892" s="54">
        <v>25</v>
      </c>
      <c r="AW1892" s="142" t="str">
        <f t="shared" si="62"/>
        <v/>
      </c>
      <c r="AX1892" s="142" t="str">
        <f t="shared" si="63"/>
        <v/>
      </c>
    </row>
    <row r="1893" spans="1:50">
      <c r="C1893" s="1" t="s">
        <v>1066</v>
      </c>
      <c r="D1893" s="1" t="s">
        <v>1077</v>
      </c>
      <c r="E1893" s="1">
        <v>1</v>
      </c>
      <c r="F1893" s="1">
        <v>38</v>
      </c>
      <c r="G1893" s="1">
        <v>38</v>
      </c>
      <c r="H1893" s="1">
        <v>240</v>
      </c>
      <c r="I1893" s="53">
        <v>9</v>
      </c>
      <c r="J1893" s="1">
        <v>100</v>
      </c>
      <c r="K1893" s="1">
        <v>0</v>
      </c>
      <c r="M1893" s="53">
        <v>20</v>
      </c>
      <c r="R1893" s="53">
        <v>5</v>
      </c>
      <c r="S1893" s="53">
        <v>5</v>
      </c>
      <c r="T1893" s="53">
        <v>5</v>
      </c>
      <c r="U1893" s="53">
        <v>5</v>
      </c>
      <c r="V1893" s="53">
        <v>10</v>
      </c>
      <c r="W1893" s="53">
        <v>25</v>
      </c>
      <c r="X1893" s="53">
        <v>25</v>
      </c>
      <c r="Y1893" s="53">
        <v>20</v>
      </c>
      <c r="AD1893" s="54">
        <v>5</v>
      </c>
      <c r="AE1893" s="54">
        <v>5</v>
      </c>
      <c r="AF1893" s="54">
        <v>5</v>
      </c>
      <c r="AH1893" s="54">
        <v>10</v>
      </c>
      <c r="AI1893" s="54">
        <v>25</v>
      </c>
      <c r="AJ1893" s="54">
        <v>25</v>
      </c>
      <c r="AW1893" s="142" t="str">
        <f t="shared" si="62"/>
        <v/>
      </c>
      <c r="AX1893" s="142" t="str">
        <f t="shared" si="63"/>
        <v/>
      </c>
    </row>
    <row r="1894" spans="1:50">
      <c r="C1894" s="1" t="s">
        <v>1131</v>
      </c>
      <c r="E1894" s="1">
        <v>50</v>
      </c>
      <c r="F1894" s="1">
        <v>133</v>
      </c>
      <c r="G1894" s="1">
        <v>133</v>
      </c>
      <c r="H1894" s="1">
        <v>23</v>
      </c>
      <c r="I1894" s="53">
        <v>3</v>
      </c>
      <c r="J1894" s="1">
        <v>100</v>
      </c>
      <c r="K1894" s="1">
        <v>0</v>
      </c>
      <c r="L1894" s="53">
        <v>3.6500000000000004</v>
      </c>
      <c r="M1894" s="53" t="s">
        <v>1032</v>
      </c>
      <c r="N1894" s="53" t="s">
        <v>1032</v>
      </c>
      <c r="O1894" s="53" t="s">
        <v>1032</v>
      </c>
      <c r="P1894" s="53" t="s">
        <v>1032</v>
      </c>
      <c r="Q1894" s="53" t="s">
        <v>1032</v>
      </c>
      <c r="R1894" s="53" t="s">
        <v>1032</v>
      </c>
      <c r="S1894" s="53" t="s">
        <v>1032</v>
      </c>
      <c r="T1894" s="53" t="s">
        <v>1032</v>
      </c>
      <c r="U1894" s="53" t="s">
        <v>1032</v>
      </c>
      <c r="V1894" s="53" t="s">
        <v>1032</v>
      </c>
      <c r="W1894" s="53" t="s">
        <v>1032</v>
      </c>
      <c r="X1894" s="53" t="s">
        <v>1032</v>
      </c>
      <c r="Y1894" s="53" t="s">
        <v>1032</v>
      </c>
      <c r="Z1894" s="53" t="s">
        <v>1032</v>
      </c>
      <c r="AA1894" s="53" t="s">
        <v>1032</v>
      </c>
      <c r="AB1894" s="53" t="s">
        <v>1032</v>
      </c>
      <c r="AC1894" s="54" t="s">
        <v>1032</v>
      </c>
      <c r="AD1894" s="54" t="s">
        <v>1032</v>
      </c>
      <c r="AE1894" s="54" t="s">
        <v>1032</v>
      </c>
      <c r="AF1894" s="54" t="s">
        <v>1032</v>
      </c>
      <c r="AG1894" s="54" t="s">
        <v>1032</v>
      </c>
      <c r="AH1894" s="54" t="s">
        <v>1032</v>
      </c>
      <c r="AI1894" s="54" t="s">
        <v>1032</v>
      </c>
      <c r="AJ1894" s="54" t="s">
        <v>1032</v>
      </c>
      <c r="AK1894" s="1" t="s">
        <v>1032</v>
      </c>
      <c r="AL1894" s="1" t="s">
        <v>1032</v>
      </c>
      <c r="AM1894" s="1" t="s">
        <v>1032</v>
      </c>
      <c r="AN1894" s="1">
        <v>10</v>
      </c>
      <c r="AO1894" s="1">
        <v>10</v>
      </c>
      <c r="AP1894" s="1">
        <v>10</v>
      </c>
      <c r="AQ1894" s="1">
        <v>10</v>
      </c>
      <c r="AR1894" s="1">
        <v>10</v>
      </c>
      <c r="AS1894" s="1">
        <v>20</v>
      </c>
      <c r="AT1894" s="1">
        <v>20</v>
      </c>
      <c r="AU1894" s="1">
        <v>10</v>
      </c>
      <c r="AV1894" s="1" t="s">
        <v>1032</v>
      </c>
      <c r="AW1894" s="142" t="str">
        <f t="shared" si="62"/>
        <v/>
      </c>
      <c r="AX1894" s="142" t="str">
        <f t="shared" si="63"/>
        <v/>
      </c>
    </row>
    <row r="1895" spans="1:50">
      <c r="C1895" s="1" t="s">
        <v>1132</v>
      </c>
      <c r="D1895" s="1" t="s">
        <v>1135</v>
      </c>
      <c r="E1895" s="1">
        <v>2</v>
      </c>
      <c r="F1895" s="1">
        <v>15</v>
      </c>
      <c r="G1895" s="1">
        <v>15</v>
      </c>
      <c r="H1895" s="1">
        <v>20</v>
      </c>
      <c r="I1895" s="53">
        <v>0</v>
      </c>
      <c r="J1895" s="1">
        <v>100</v>
      </c>
      <c r="K1895" s="1">
        <v>0</v>
      </c>
      <c r="L1895" s="53">
        <v>0.3</v>
      </c>
      <c r="AN1895" s="1">
        <v>10</v>
      </c>
      <c r="AO1895" s="1">
        <v>10</v>
      </c>
      <c r="AP1895" s="1">
        <v>10</v>
      </c>
      <c r="AQ1895" s="1">
        <v>10</v>
      </c>
      <c r="AR1895" s="1">
        <v>10</v>
      </c>
      <c r="AS1895" s="1">
        <v>20</v>
      </c>
      <c r="AT1895" s="1">
        <v>20</v>
      </c>
      <c r="AU1895" s="1">
        <v>10</v>
      </c>
      <c r="AW1895" s="142" t="str">
        <f t="shared" si="62"/>
        <v/>
      </c>
      <c r="AX1895" s="142" t="str">
        <f t="shared" si="63"/>
        <v/>
      </c>
    </row>
    <row r="1896" spans="1:50">
      <c r="C1896" s="1" t="s">
        <v>1132</v>
      </c>
      <c r="D1896" s="1" t="s">
        <v>1136</v>
      </c>
      <c r="E1896" s="1">
        <v>2</v>
      </c>
      <c r="F1896" s="1">
        <v>19</v>
      </c>
      <c r="G1896" s="1">
        <v>19</v>
      </c>
      <c r="H1896" s="1">
        <v>20</v>
      </c>
      <c r="I1896" s="53">
        <v>0</v>
      </c>
      <c r="J1896" s="1">
        <v>100</v>
      </c>
      <c r="K1896" s="1">
        <v>0</v>
      </c>
      <c r="L1896" s="53">
        <v>0.38</v>
      </c>
      <c r="AN1896" s="1">
        <v>10</v>
      </c>
      <c r="AO1896" s="1">
        <v>10</v>
      </c>
      <c r="AP1896" s="1">
        <v>10</v>
      </c>
      <c r="AQ1896" s="1">
        <v>10</v>
      </c>
      <c r="AR1896" s="1">
        <v>10</v>
      </c>
      <c r="AS1896" s="1">
        <v>20</v>
      </c>
      <c r="AT1896" s="1">
        <v>20</v>
      </c>
      <c r="AU1896" s="1">
        <v>10</v>
      </c>
      <c r="AW1896" s="142" t="str">
        <f t="shared" si="62"/>
        <v/>
      </c>
      <c r="AX1896" s="142" t="str">
        <f t="shared" si="63"/>
        <v/>
      </c>
    </row>
    <row r="1897" spans="1:50">
      <c r="C1897" s="1" t="s">
        <v>1132</v>
      </c>
      <c r="D1897" s="1" t="s">
        <v>1133</v>
      </c>
      <c r="E1897" s="1">
        <v>43</v>
      </c>
      <c r="F1897" s="1">
        <v>45</v>
      </c>
      <c r="G1897" s="1">
        <v>45</v>
      </c>
      <c r="H1897" s="1">
        <v>30</v>
      </c>
      <c r="I1897" s="53">
        <v>1</v>
      </c>
      <c r="J1897" s="1">
        <v>100</v>
      </c>
      <c r="K1897" s="1">
        <v>0</v>
      </c>
      <c r="L1897" s="53">
        <v>1.35</v>
      </c>
      <c r="AN1897" s="1">
        <v>10</v>
      </c>
      <c r="AO1897" s="1">
        <v>10</v>
      </c>
      <c r="AP1897" s="1">
        <v>10</v>
      </c>
      <c r="AQ1897" s="1">
        <v>10</v>
      </c>
      <c r="AR1897" s="1">
        <v>10</v>
      </c>
      <c r="AS1897" s="1">
        <v>20</v>
      </c>
      <c r="AT1897" s="1">
        <v>20</v>
      </c>
      <c r="AU1897" s="1">
        <v>10</v>
      </c>
      <c r="AW1897" s="142" t="str">
        <f t="shared" si="62"/>
        <v/>
      </c>
      <c r="AX1897" s="142" t="str">
        <f t="shared" si="63"/>
        <v/>
      </c>
    </row>
    <row r="1898" spans="1:50">
      <c r="C1898" s="1" t="s">
        <v>1132</v>
      </c>
      <c r="D1898" s="1" t="s">
        <v>1134</v>
      </c>
      <c r="E1898" s="1">
        <v>3</v>
      </c>
      <c r="F1898" s="1">
        <v>54</v>
      </c>
      <c r="G1898" s="1">
        <v>54</v>
      </c>
      <c r="H1898" s="1">
        <v>30</v>
      </c>
      <c r="I1898" s="53">
        <v>2</v>
      </c>
      <c r="J1898" s="1">
        <v>100</v>
      </c>
      <c r="K1898" s="1">
        <v>0</v>
      </c>
      <c r="L1898" s="53">
        <v>1.62</v>
      </c>
      <c r="AN1898" s="1">
        <v>10</v>
      </c>
      <c r="AO1898" s="1">
        <v>10</v>
      </c>
      <c r="AP1898" s="1">
        <v>10</v>
      </c>
      <c r="AQ1898" s="1">
        <v>10</v>
      </c>
      <c r="AR1898" s="1">
        <v>10</v>
      </c>
      <c r="AS1898" s="1">
        <v>20</v>
      </c>
      <c r="AT1898" s="1">
        <v>20</v>
      </c>
      <c r="AU1898" s="1">
        <v>10</v>
      </c>
      <c r="AW1898" s="142" t="str">
        <f t="shared" si="62"/>
        <v/>
      </c>
      <c r="AX1898" s="142" t="str">
        <f t="shared" si="63"/>
        <v/>
      </c>
    </row>
    <row r="1899" spans="1:50">
      <c r="A1899" s="20">
        <v>31404</v>
      </c>
      <c r="B1899" s="1" t="s">
        <v>1365</v>
      </c>
      <c r="C1899" s="1" t="s">
        <v>1314</v>
      </c>
      <c r="E1899" s="1">
        <v>6</v>
      </c>
      <c r="F1899" s="1">
        <v>140</v>
      </c>
      <c r="G1899" s="1">
        <v>140</v>
      </c>
      <c r="H1899" s="1">
        <v>0</v>
      </c>
      <c r="I1899" s="53">
        <v>0</v>
      </c>
      <c r="L1899" s="53">
        <v>0</v>
      </c>
      <c r="AW1899" s="142" t="str">
        <f t="shared" si="62"/>
        <v/>
      </c>
      <c r="AX1899" s="142" t="str">
        <f t="shared" si="63"/>
        <v/>
      </c>
    </row>
    <row r="1900" spans="1:50">
      <c r="A1900" s="20">
        <v>31404</v>
      </c>
      <c r="B1900" s="1" t="s">
        <v>86</v>
      </c>
      <c r="C1900" s="1" t="s">
        <v>1314</v>
      </c>
      <c r="E1900" s="1">
        <v>90</v>
      </c>
      <c r="F1900" s="1">
        <v>150</v>
      </c>
      <c r="G1900" s="1">
        <v>150</v>
      </c>
      <c r="H1900" s="1">
        <v>150</v>
      </c>
      <c r="I1900" s="53">
        <v>150</v>
      </c>
      <c r="J1900" s="1">
        <v>150</v>
      </c>
      <c r="K1900" s="1">
        <v>150</v>
      </c>
      <c r="L1900" s="53">
        <v>1500</v>
      </c>
      <c r="T1900" s="53">
        <v>100</v>
      </c>
      <c r="AF1900" s="54">
        <v>100</v>
      </c>
      <c r="AR1900" s="1">
        <v>100</v>
      </c>
      <c r="AW1900" s="142">
        <f t="shared" si="62"/>
        <v>141208</v>
      </c>
      <c r="AX1900" s="142" t="str">
        <f t="shared" si="63"/>
        <v>141208-000</v>
      </c>
    </row>
    <row r="1901" spans="1:50">
      <c r="AW1901" s="142"/>
      <c r="AX1901" s="142"/>
    </row>
    <row r="1902" spans="1:50">
      <c r="AW1902" s="142"/>
      <c r="AX1902" s="142"/>
    </row>
  </sheetData>
  <autoFilter ref="A7:AX1900"/>
  <mergeCells count="12">
    <mergeCell ref="A1:AV1"/>
    <mergeCell ref="A2:AV2"/>
    <mergeCell ref="A3:AV3"/>
    <mergeCell ref="M4:X4"/>
    <mergeCell ref="Y4:AJ4"/>
    <mergeCell ref="AK4:AV4"/>
    <mergeCell ref="E5:K5"/>
    <mergeCell ref="M5:AV5"/>
    <mergeCell ref="J6:K6"/>
    <mergeCell ref="M6:X6"/>
    <mergeCell ref="Y6:AJ6"/>
    <mergeCell ref="AK6:AV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5" zoomScaleNormal="85" workbookViewId="0">
      <pane xSplit="2" ySplit="7" topLeftCell="C77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L16" sqref="L16"/>
    </sheetView>
  </sheetViews>
  <sheetFormatPr defaultRowHeight="17.25"/>
  <cols>
    <col min="1" max="1" width="5.625" style="94" customWidth="1"/>
    <col min="2" max="2" width="8.375" style="74" customWidth="1"/>
    <col min="3" max="3" width="8.625" style="74" customWidth="1"/>
    <col min="4" max="4" width="8.125" style="95" customWidth="1"/>
    <col min="5" max="5" width="8.125" style="74" customWidth="1"/>
    <col min="6" max="6" width="6.625" style="73" customWidth="1"/>
    <col min="7" max="8" width="5.75" style="73" customWidth="1"/>
    <col min="9" max="9" width="5.25" style="1" customWidth="1"/>
    <col min="10" max="16" width="5.25" style="74" customWidth="1"/>
    <col min="17" max="17" width="5.25" style="1" customWidth="1"/>
    <col min="18" max="20" width="5.25" style="74" customWidth="1"/>
    <col min="21" max="21" width="6.625" style="74" customWidth="1"/>
    <col min="22" max="33" width="5.75" style="74" customWidth="1"/>
    <col min="34" max="35" width="9" style="20"/>
    <col min="36" max="16384" width="9" style="1"/>
  </cols>
  <sheetData>
    <row r="1" spans="1:35">
      <c r="A1" s="231" t="s">
        <v>145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</row>
    <row r="2" spans="1:35">
      <c r="A2" s="231" t="s">
        <v>146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</row>
    <row r="3" spans="1:35">
      <c r="A3" s="231" t="s">
        <v>1381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</row>
    <row r="4" spans="1:35">
      <c r="A4" s="75" t="s">
        <v>21</v>
      </c>
      <c r="B4" s="75" t="s">
        <v>22</v>
      </c>
      <c r="C4" s="75" t="s">
        <v>138</v>
      </c>
      <c r="D4" s="75" t="s">
        <v>139</v>
      </c>
      <c r="E4" s="75" t="s">
        <v>23</v>
      </c>
      <c r="F4" s="76" t="s">
        <v>24</v>
      </c>
      <c r="G4" s="76" t="s">
        <v>25</v>
      </c>
      <c r="H4" s="76" t="s">
        <v>26</v>
      </c>
      <c r="I4" s="235" t="s">
        <v>27</v>
      </c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7"/>
      <c r="U4" s="75" t="s">
        <v>28</v>
      </c>
      <c r="V4" s="235" t="s">
        <v>29</v>
      </c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7"/>
    </row>
    <row r="5" spans="1:35">
      <c r="A5" s="77"/>
      <c r="B5" s="78"/>
      <c r="C5" s="78"/>
      <c r="D5" s="243" t="s">
        <v>40</v>
      </c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5"/>
      <c r="U5" s="246" t="s">
        <v>41</v>
      </c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</row>
    <row r="6" spans="1:35" s="15" customFormat="1" ht="34.5" customHeight="1">
      <c r="A6" s="79"/>
      <c r="B6" s="80"/>
      <c r="C6" s="80"/>
      <c r="D6" s="81" t="s">
        <v>36</v>
      </c>
      <c r="E6" s="81" t="s">
        <v>37</v>
      </c>
      <c r="F6" s="82" t="s">
        <v>39</v>
      </c>
      <c r="G6" s="238" t="s">
        <v>147</v>
      </c>
      <c r="H6" s="239"/>
      <c r="I6" s="240" t="s">
        <v>148</v>
      </c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1"/>
      <c r="U6" s="83" t="s">
        <v>39</v>
      </c>
      <c r="V6" s="242" t="s">
        <v>148</v>
      </c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1"/>
      <c r="AH6" s="93"/>
      <c r="AI6" s="93"/>
    </row>
    <row r="7" spans="1:35" s="15" customFormat="1" ht="51.75">
      <c r="A7" s="84" t="s">
        <v>43</v>
      </c>
      <c r="B7" s="80" t="s">
        <v>0</v>
      </c>
      <c r="C7" s="81" t="s">
        <v>149</v>
      </c>
      <c r="D7" s="85" t="s">
        <v>150</v>
      </c>
      <c r="E7" s="85" t="s">
        <v>151</v>
      </c>
      <c r="F7" s="86" t="s">
        <v>152</v>
      </c>
      <c r="G7" s="87" t="s">
        <v>13</v>
      </c>
      <c r="H7" s="87" t="s">
        <v>47</v>
      </c>
      <c r="I7" s="81" t="s">
        <v>1</v>
      </c>
      <c r="J7" s="81" t="s">
        <v>2</v>
      </c>
      <c r="K7" s="81" t="s">
        <v>3</v>
      </c>
      <c r="L7" s="81" t="s">
        <v>4</v>
      </c>
      <c r="M7" s="81" t="s">
        <v>5</v>
      </c>
      <c r="N7" s="81" t="s">
        <v>6</v>
      </c>
      <c r="O7" s="81" t="s">
        <v>7</v>
      </c>
      <c r="P7" s="81" t="s">
        <v>8</v>
      </c>
      <c r="Q7" s="81" t="s">
        <v>9</v>
      </c>
      <c r="R7" s="81" t="s">
        <v>10</v>
      </c>
      <c r="S7" s="81" t="s">
        <v>11</v>
      </c>
      <c r="T7" s="81" t="s">
        <v>12</v>
      </c>
      <c r="U7" s="88" t="s">
        <v>152</v>
      </c>
      <c r="V7" s="81" t="s">
        <v>1</v>
      </c>
      <c r="W7" s="81" t="s">
        <v>2</v>
      </c>
      <c r="X7" s="81" t="s">
        <v>3</v>
      </c>
      <c r="Y7" s="81" t="s">
        <v>4</v>
      </c>
      <c r="Z7" s="81" t="s">
        <v>5</v>
      </c>
      <c r="AA7" s="81" t="s">
        <v>6</v>
      </c>
      <c r="AB7" s="81" t="s">
        <v>7</v>
      </c>
      <c r="AC7" s="81" t="s">
        <v>8</v>
      </c>
      <c r="AD7" s="81" t="s">
        <v>9</v>
      </c>
      <c r="AE7" s="81" t="s">
        <v>10</v>
      </c>
      <c r="AF7" s="81" t="s">
        <v>11</v>
      </c>
      <c r="AG7" s="81" t="s">
        <v>12</v>
      </c>
      <c r="AH7" s="132" t="s">
        <v>153</v>
      </c>
      <c r="AI7" s="132" t="s">
        <v>154</v>
      </c>
    </row>
    <row r="8" spans="1:35">
      <c r="A8" s="89">
        <v>13203</v>
      </c>
      <c r="B8" s="89" t="s">
        <v>103</v>
      </c>
      <c r="C8" s="89" t="s">
        <v>1366</v>
      </c>
      <c r="D8" s="90">
        <v>1</v>
      </c>
      <c r="E8" s="90">
        <v>2.25</v>
      </c>
      <c r="F8" s="91">
        <v>0.17</v>
      </c>
      <c r="G8" s="91">
        <v>100</v>
      </c>
      <c r="H8" s="91">
        <v>0</v>
      </c>
      <c r="I8" s="92">
        <v>0</v>
      </c>
      <c r="J8" s="92">
        <v>0</v>
      </c>
      <c r="K8" s="92">
        <v>0</v>
      </c>
      <c r="L8" s="92">
        <v>0.17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89">
        <v>0.2</v>
      </c>
      <c r="V8" s="91">
        <v>0.2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143">
        <f t="shared" ref="AH8:AH71" si="0">IF(SUM($D8:$AG8)&lt;&gt;0,IFERROR(IFERROR(INDEX(pname,MATCH($B8,pid_fao,0),1),INDEX(pname,MATCH($B8,pid_th,0),1)),""),"")</f>
        <v>123103</v>
      </c>
      <c r="AI8" s="142" t="str">
        <f t="shared" ref="AI8:AI71" si="1">IF(SUM($D8:$AG8)&lt;&gt;0,IFERROR(IFERROR(INDEX(pname,MATCH($B8,pid_fao,0),5),INDEX(pname,MATCH($B8,pid_th,0),5)),""),"")</f>
        <v>123103-000</v>
      </c>
    </row>
    <row r="9" spans="1:35">
      <c r="C9" s="74" t="s">
        <v>1040</v>
      </c>
      <c r="D9" s="95">
        <v>1</v>
      </c>
      <c r="E9" s="74">
        <v>2.25</v>
      </c>
      <c r="F9" s="73">
        <v>0.17</v>
      </c>
      <c r="G9" s="73">
        <v>100</v>
      </c>
      <c r="H9" s="73">
        <v>0</v>
      </c>
      <c r="I9" s="1">
        <v>0</v>
      </c>
      <c r="J9" s="74">
        <v>0</v>
      </c>
      <c r="K9" s="74">
        <v>0</v>
      </c>
      <c r="L9" s="74">
        <v>0.17</v>
      </c>
      <c r="M9" s="74">
        <v>0</v>
      </c>
      <c r="N9" s="74">
        <v>0</v>
      </c>
      <c r="O9" s="74">
        <v>0</v>
      </c>
      <c r="P9" s="74">
        <v>0</v>
      </c>
      <c r="Q9" s="1">
        <v>0</v>
      </c>
      <c r="R9" s="74">
        <v>0</v>
      </c>
      <c r="S9" s="74">
        <v>0</v>
      </c>
      <c r="T9" s="74">
        <v>0</v>
      </c>
      <c r="U9" s="74">
        <v>0.2</v>
      </c>
      <c r="V9" s="74">
        <v>0.2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143" t="str">
        <f t="shared" si="0"/>
        <v/>
      </c>
      <c r="AI9" s="142" t="str">
        <f t="shared" si="1"/>
        <v/>
      </c>
    </row>
    <row r="10" spans="1:35">
      <c r="A10" s="94">
        <v>13204</v>
      </c>
      <c r="B10" s="74" t="s">
        <v>104</v>
      </c>
      <c r="C10" s="74" t="s">
        <v>1366</v>
      </c>
      <c r="D10" s="95">
        <v>3533</v>
      </c>
      <c r="E10" s="74">
        <v>3697.1349999999998</v>
      </c>
      <c r="F10" s="73">
        <v>2165.0500000000002</v>
      </c>
      <c r="G10" s="73">
        <v>87.03125</v>
      </c>
      <c r="H10" s="73">
        <v>12.96875</v>
      </c>
      <c r="I10" s="1">
        <v>342.57740000000001</v>
      </c>
      <c r="J10" s="74">
        <v>181.00299999999999</v>
      </c>
      <c r="K10" s="74">
        <v>144.25359999999998</v>
      </c>
      <c r="L10" s="74">
        <v>149.29199999999997</v>
      </c>
      <c r="M10" s="74">
        <v>100.30699999999999</v>
      </c>
      <c r="N10" s="74">
        <v>84.181000000000012</v>
      </c>
      <c r="O10" s="74">
        <v>155.22999999999999</v>
      </c>
      <c r="P10" s="74">
        <v>277.87099999999998</v>
      </c>
      <c r="Q10" s="1">
        <v>175.036</v>
      </c>
      <c r="R10" s="74">
        <v>171.24100000000001</v>
      </c>
      <c r="S10" s="74">
        <v>170.23099999999997</v>
      </c>
      <c r="T10" s="74">
        <v>213.827</v>
      </c>
      <c r="U10" s="74">
        <v>2010.0509999999999</v>
      </c>
      <c r="V10" s="74">
        <v>236.82518000000002</v>
      </c>
      <c r="W10" s="74">
        <v>197.73109999999997</v>
      </c>
      <c r="X10" s="74">
        <v>200.61052000000001</v>
      </c>
      <c r="Y10" s="74">
        <v>159.3734</v>
      </c>
      <c r="Z10" s="74">
        <v>118.60290000000001</v>
      </c>
      <c r="AA10" s="74">
        <v>88.548700000000011</v>
      </c>
      <c r="AB10" s="74">
        <v>132.76649999999998</v>
      </c>
      <c r="AC10" s="74">
        <v>138.5342</v>
      </c>
      <c r="AD10" s="74">
        <v>157.09419999999997</v>
      </c>
      <c r="AE10" s="74">
        <v>176.01570000000001</v>
      </c>
      <c r="AF10" s="74">
        <v>170.69270000000003</v>
      </c>
      <c r="AG10" s="74">
        <v>233.25590000000003</v>
      </c>
      <c r="AH10" s="143">
        <f t="shared" si="0"/>
        <v>123104</v>
      </c>
      <c r="AI10" s="142" t="str">
        <f t="shared" si="1"/>
        <v>123104-000</v>
      </c>
    </row>
    <row r="11" spans="1:35">
      <c r="C11" s="74" t="s">
        <v>1241</v>
      </c>
      <c r="D11" s="95">
        <v>127</v>
      </c>
      <c r="E11" s="74">
        <v>81.73</v>
      </c>
      <c r="F11" s="73">
        <v>46.5</v>
      </c>
      <c r="G11" s="73">
        <v>100</v>
      </c>
      <c r="H11" s="73">
        <v>0</v>
      </c>
      <c r="I11" s="1">
        <v>5.5</v>
      </c>
      <c r="J11" s="74">
        <v>3</v>
      </c>
      <c r="K11" s="74">
        <v>3</v>
      </c>
      <c r="L11" s="74">
        <v>8</v>
      </c>
      <c r="M11" s="74">
        <v>3.5</v>
      </c>
      <c r="N11" s="74">
        <v>3</v>
      </c>
      <c r="O11" s="74">
        <v>3</v>
      </c>
      <c r="P11" s="74">
        <v>3.5</v>
      </c>
      <c r="Q11" s="1">
        <v>3</v>
      </c>
      <c r="R11" s="74">
        <v>3</v>
      </c>
      <c r="S11" s="74">
        <v>3.5</v>
      </c>
      <c r="T11" s="74">
        <v>4.5</v>
      </c>
      <c r="U11" s="74">
        <v>43</v>
      </c>
      <c r="V11" s="74">
        <v>4</v>
      </c>
      <c r="W11" s="74">
        <v>2.5</v>
      </c>
      <c r="X11" s="74">
        <v>2.5</v>
      </c>
      <c r="Y11" s="74">
        <v>4</v>
      </c>
      <c r="Z11" s="74">
        <v>2.5</v>
      </c>
      <c r="AA11" s="74">
        <v>3</v>
      </c>
      <c r="AB11" s="74">
        <v>3</v>
      </c>
      <c r="AC11" s="74">
        <v>3</v>
      </c>
      <c r="AD11" s="74">
        <v>4.5</v>
      </c>
      <c r="AE11" s="74">
        <v>4.5</v>
      </c>
      <c r="AF11" s="74">
        <v>4.5</v>
      </c>
      <c r="AG11" s="74">
        <v>5</v>
      </c>
      <c r="AH11" s="143" t="str">
        <f t="shared" si="0"/>
        <v/>
      </c>
      <c r="AI11" s="142" t="str">
        <f t="shared" si="1"/>
        <v/>
      </c>
    </row>
    <row r="12" spans="1:35">
      <c r="C12" s="74" t="s">
        <v>1192</v>
      </c>
      <c r="D12" s="95">
        <v>86</v>
      </c>
      <c r="E12" s="74">
        <v>136</v>
      </c>
      <c r="F12" s="73">
        <v>19.100000000000001</v>
      </c>
      <c r="G12" s="73">
        <v>100</v>
      </c>
      <c r="H12" s="73">
        <v>0</v>
      </c>
      <c r="I12" s="1">
        <v>2</v>
      </c>
      <c r="J12" s="74">
        <v>1.2</v>
      </c>
      <c r="K12" s="74">
        <v>1.2</v>
      </c>
      <c r="L12" s="74">
        <v>2.5</v>
      </c>
      <c r="M12" s="74">
        <v>1.5</v>
      </c>
      <c r="N12" s="74">
        <v>1.5</v>
      </c>
      <c r="O12" s="74">
        <v>1.5</v>
      </c>
      <c r="P12" s="74">
        <v>1.2</v>
      </c>
      <c r="Q12" s="1">
        <v>1.5</v>
      </c>
      <c r="R12" s="74">
        <v>1.5</v>
      </c>
      <c r="S12" s="74">
        <v>1.5</v>
      </c>
      <c r="T12" s="74">
        <v>2</v>
      </c>
      <c r="U12" s="74">
        <v>18.099999999999994</v>
      </c>
      <c r="V12" s="74">
        <v>3.5</v>
      </c>
      <c r="W12" s="74">
        <v>1.2</v>
      </c>
      <c r="X12" s="74">
        <v>1</v>
      </c>
      <c r="Y12" s="74">
        <v>2.5</v>
      </c>
      <c r="Z12" s="74">
        <v>1.2</v>
      </c>
      <c r="AA12" s="74">
        <v>1.2</v>
      </c>
      <c r="AB12" s="74">
        <v>1.2</v>
      </c>
      <c r="AC12" s="74">
        <v>1.2</v>
      </c>
      <c r="AD12" s="74">
        <v>1.2</v>
      </c>
      <c r="AE12" s="74">
        <v>1.2</v>
      </c>
      <c r="AF12" s="74">
        <v>1.2</v>
      </c>
      <c r="AG12" s="74">
        <v>1.5</v>
      </c>
      <c r="AH12" s="143" t="str">
        <f t="shared" si="0"/>
        <v/>
      </c>
      <c r="AI12" s="142" t="str">
        <f t="shared" si="1"/>
        <v/>
      </c>
    </row>
    <row r="13" spans="1:35">
      <c r="C13" s="74" t="s">
        <v>1138</v>
      </c>
      <c r="D13" s="95">
        <v>5</v>
      </c>
      <c r="E13" s="74">
        <v>6.45</v>
      </c>
      <c r="F13" s="73">
        <v>1.44</v>
      </c>
      <c r="G13" s="73">
        <v>100</v>
      </c>
      <c r="H13" s="73">
        <v>0</v>
      </c>
      <c r="I13" s="1">
        <v>0.3</v>
      </c>
      <c r="J13" s="74">
        <v>0.06</v>
      </c>
      <c r="K13" s="74">
        <v>0.08</v>
      </c>
      <c r="L13" s="74">
        <v>0.2</v>
      </c>
      <c r="M13" s="74">
        <v>0.08</v>
      </c>
      <c r="N13" s="74">
        <v>0.08</v>
      </c>
      <c r="O13" s="74">
        <v>0.1</v>
      </c>
      <c r="P13" s="74">
        <v>0.1</v>
      </c>
      <c r="Q13" s="1">
        <v>0.08</v>
      </c>
      <c r="R13" s="74">
        <v>0.08</v>
      </c>
      <c r="S13" s="74">
        <v>0.08</v>
      </c>
      <c r="T13" s="74">
        <v>0.2</v>
      </c>
      <c r="U13" s="74">
        <v>1.2799999999999998</v>
      </c>
      <c r="V13" s="74">
        <v>0.2</v>
      </c>
      <c r="W13" s="74">
        <v>0.06</v>
      </c>
      <c r="X13" s="74">
        <v>0.06</v>
      </c>
      <c r="Y13" s="74">
        <v>0.2</v>
      </c>
      <c r="Z13" s="74">
        <v>0.08</v>
      </c>
      <c r="AA13" s="74">
        <v>0.08</v>
      </c>
      <c r="AB13" s="74">
        <v>0.08</v>
      </c>
      <c r="AC13" s="74">
        <v>0.08</v>
      </c>
      <c r="AD13" s="74">
        <v>0.08</v>
      </c>
      <c r="AE13" s="74">
        <v>0.08</v>
      </c>
      <c r="AF13" s="74">
        <v>0.08</v>
      </c>
      <c r="AG13" s="74">
        <v>0.2</v>
      </c>
      <c r="AH13" s="143" t="str">
        <f t="shared" si="0"/>
        <v/>
      </c>
      <c r="AI13" s="142" t="str">
        <f t="shared" si="1"/>
        <v/>
      </c>
    </row>
    <row r="14" spans="1:35">
      <c r="C14" s="74" t="s">
        <v>1187</v>
      </c>
      <c r="D14" s="95">
        <v>13</v>
      </c>
      <c r="E14" s="74">
        <v>34.75</v>
      </c>
      <c r="F14" s="73">
        <v>12.77</v>
      </c>
      <c r="G14" s="73">
        <v>40</v>
      </c>
      <c r="H14" s="73">
        <v>60</v>
      </c>
      <c r="I14" s="1">
        <v>2.25</v>
      </c>
      <c r="J14" s="74">
        <v>1.75</v>
      </c>
      <c r="K14" s="74">
        <v>0</v>
      </c>
      <c r="L14" s="74">
        <v>0</v>
      </c>
      <c r="M14" s="74">
        <v>0</v>
      </c>
      <c r="N14" s="74">
        <v>0</v>
      </c>
      <c r="O14" s="74">
        <v>2.12</v>
      </c>
      <c r="P14" s="74">
        <v>1.65</v>
      </c>
      <c r="Q14" s="1">
        <v>1.5</v>
      </c>
      <c r="R14" s="74">
        <v>1.3</v>
      </c>
      <c r="S14" s="74">
        <v>1.2</v>
      </c>
      <c r="T14" s="74">
        <v>1</v>
      </c>
      <c r="U14" s="74">
        <v>10.36</v>
      </c>
      <c r="V14" s="74">
        <v>1.75</v>
      </c>
      <c r="W14" s="74">
        <v>1.25</v>
      </c>
      <c r="X14" s="74">
        <v>0</v>
      </c>
      <c r="Y14" s="74">
        <v>0</v>
      </c>
      <c r="Z14" s="74">
        <v>0</v>
      </c>
      <c r="AA14" s="74">
        <v>0</v>
      </c>
      <c r="AB14" s="74">
        <v>1.55</v>
      </c>
      <c r="AC14" s="74">
        <v>1.45</v>
      </c>
      <c r="AD14" s="74">
        <v>1.25</v>
      </c>
      <c r="AE14" s="74">
        <v>1.1200000000000001</v>
      </c>
      <c r="AF14" s="74">
        <v>1.04</v>
      </c>
      <c r="AG14" s="74">
        <v>0.95</v>
      </c>
      <c r="AH14" s="143" t="str">
        <f t="shared" si="0"/>
        <v/>
      </c>
      <c r="AI14" s="142" t="str">
        <f t="shared" si="1"/>
        <v/>
      </c>
    </row>
    <row r="15" spans="1:35">
      <c r="C15" s="74" t="s">
        <v>1054</v>
      </c>
      <c r="D15" s="95">
        <v>17</v>
      </c>
      <c r="E15" s="74">
        <v>34.700000000000003</v>
      </c>
      <c r="F15" s="73">
        <v>288.95999999999998</v>
      </c>
      <c r="G15" s="73">
        <v>70</v>
      </c>
      <c r="H15" s="73">
        <v>30</v>
      </c>
      <c r="I15" s="1">
        <v>11.99</v>
      </c>
      <c r="J15" s="74">
        <v>10.53</v>
      </c>
      <c r="K15" s="74">
        <v>0</v>
      </c>
      <c r="L15" s="74">
        <v>0</v>
      </c>
      <c r="M15" s="74">
        <v>0</v>
      </c>
      <c r="N15" s="74">
        <v>0</v>
      </c>
      <c r="O15" s="74">
        <v>55.43</v>
      </c>
      <c r="P15" s="74">
        <v>59.01</v>
      </c>
      <c r="Q15" s="1">
        <v>45.01</v>
      </c>
      <c r="R15" s="74">
        <v>40.01</v>
      </c>
      <c r="S15" s="74">
        <v>34.99</v>
      </c>
      <c r="T15" s="74">
        <v>31.99</v>
      </c>
      <c r="U15" s="74">
        <v>180.78000000000003</v>
      </c>
      <c r="V15" s="74">
        <v>7.99</v>
      </c>
      <c r="W15" s="74">
        <v>6.53</v>
      </c>
      <c r="X15" s="74">
        <v>0</v>
      </c>
      <c r="Y15" s="74">
        <v>0</v>
      </c>
      <c r="Z15" s="74">
        <v>0</v>
      </c>
      <c r="AA15" s="74">
        <v>0</v>
      </c>
      <c r="AB15" s="74">
        <v>35.43</v>
      </c>
      <c r="AC15" s="74">
        <v>39.01</v>
      </c>
      <c r="AD15" s="74">
        <v>25.01</v>
      </c>
      <c r="AE15" s="74">
        <v>30.01</v>
      </c>
      <c r="AF15" s="74">
        <v>24.9</v>
      </c>
      <c r="AG15" s="74">
        <v>11.9</v>
      </c>
      <c r="AH15" s="143" t="str">
        <f t="shared" si="0"/>
        <v/>
      </c>
      <c r="AI15" s="142" t="str">
        <f t="shared" si="1"/>
        <v/>
      </c>
    </row>
    <row r="16" spans="1:35">
      <c r="C16" s="74" t="s">
        <v>1034</v>
      </c>
      <c r="D16" s="95">
        <v>29</v>
      </c>
      <c r="E16" s="74">
        <v>37.5</v>
      </c>
      <c r="F16" s="73">
        <v>8.5299999999999994</v>
      </c>
      <c r="G16" s="73">
        <v>20</v>
      </c>
      <c r="H16" s="73">
        <v>80</v>
      </c>
      <c r="I16" s="1">
        <v>0.6</v>
      </c>
      <c r="J16" s="74">
        <v>0.4</v>
      </c>
      <c r="K16" s="74">
        <v>0</v>
      </c>
      <c r="L16" s="74">
        <v>0</v>
      </c>
      <c r="M16" s="74">
        <v>0</v>
      </c>
      <c r="N16" s="74">
        <v>0</v>
      </c>
      <c r="O16" s="74">
        <v>1.42</v>
      </c>
      <c r="P16" s="74">
        <v>1.3</v>
      </c>
      <c r="Q16" s="1">
        <v>1.1599999999999999</v>
      </c>
      <c r="R16" s="74">
        <v>1.22</v>
      </c>
      <c r="S16" s="74">
        <v>1.1000000000000001</v>
      </c>
      <c r="T16" s="74">
        <v>1.33</v>
      </c>
      <c r="U16" s="74">
        <v>6.15</v>
      </c>
      <c r="V16" s="74">
        <v>0.5</v>
      </c>
      <c r="W16" s="74">
        <v>0.25</v>
      </c>
      <c r="X16" s="74">
        <v>0</v>
      </c>
      <c r="Y16" s="74">
        <v>0</v>
      </c>
      <c r="Z16" s="74">
        <v>0</v>
      </c>
      <c r="AA16" s="74">
        <v>0</v>
      </c>
      <c r="AB16" s="74">
        <v>0.65</v>
      </c>
      <c r="AC16" s="74">
        <v>0.72</v>
      </c>
      <c r="AD16" s="74">
        <v>0.85</v>
      </c>
      <c r="AE16" s="74">
        <v>0.98</v>
      </c>
      <c r="AF16" s="74">
        <v>0.95</v>
      </c>
      <c r="AG16" s="74">
        <v>1.25</v>
      </c>
      <c r="AH16" s="143" t="str">
        <f t="shared" si="0"/>
        <v/>
      </c>
      <c r="AI16" s="142" t="str">
        <f t="shared" si="1"/>
        <v/>
      </c>
    </row>
    <row r="17" spans="3:35">
      <c r="C17" s="74" t="s">
        <v>1155</v>
      </c>
      <c r="D17" s="95">
        <v>181</v>
      </c>
      <c r="E17" s="74">
        <v>137.31</v>
      </c>
      <c r="F17" s="73">
        <v>55.4</v>
      </c>
      <c r="G17" s="73">
        <v>70</v>
      </c>
      <c r="H17" s="73">
        <v>30</v>
      </c>
      <c r="I17" s="1">
        <v>4.5</v>
      </c>
      <c r="J17" s="74">
        <v>4</v>
      </c>
      <c r="K17" s="74">
        <v>4.5</v>
      </c>
      <c r="L17" s="74">
        <v>4</v>
      </c>
      <c r="M17" s="74">
        <v>4.8</v>
      </c>
      <c r="N17" s="74">
        <v>4.75</v>
      </c>
      <c r="O17" s="74">
        <v>5.2</v>
      </c>
      <c r="P17" s="74">
        <v>5</v>
      </c>
      <c r="Q17" s="1">
        <v>4.8</v>
      </c>
      <c r="R17" s="74">
        <v>4.95</v>
      </c>
      <c r="S17" s="74">
        <v>4.4000000000000004</v>
      </c>
      <c r="T17" s="74">
        <v>4.5</v>
      </c>
      <c r="U17" s="74">
        <v>56.000000000000007</v>
      </c>
      <c r="V17" s="74">
        <v>4.5</v>
      </c>
      <c r="W17" s="74">
        <v>4.4000000000000004</v>
      </c>
      <c r="X17" s="74">
        <v>4.8</v>
      </c>
      <c r="Y17" s="74">
        <v>4.3</v>
      </c>
      <c r="Z17" s="74">
        <v>4.5999999999999996</v>
      </c>
      <c r="AA17" s="74">
        <v>4.5</v>
      </c>
      <c r="AB17" s="74">
        <v>4.5</v>
      </c>
      <c r="AC17" s="74">
        <v>5</v>
      </c>
      <c r="AD17" s="74">
        <v>5.2</v>
      </c>
      <c r="AE17" s="74">
        <v>5</v>
      </c>
      <c r="AF17" s="74">
        <v>4.5</v>
      </c>
      <c r="AG17" s="74">
        <v>4.7</v>
      </c>
      <c r="AH17" s="143" t="str">
        <f t="shared" si="0"/>
        <v/>
      </c>
      <c r="AI17" s="142" t="str">
        <f t="shared" si="1"/>
        <v/>
      </c>
    </row>
    <row r="18" spans="3:35">
      <c r="C18" s="74" t="s">
        <v>1046</v>
      </c>
      <c r="D18" s="95">
        <v>34</v>
      </c>
      <c r="E18" s="74">
        <v>28.05</v>
      </c>
      <c r="F18" s="73">
        <v>12.2</v>
      </c>
      <c r="G18" s="73">
        <v>70</v>
      </c>
      <c r="H18" s="73">
        <v>30</v>
      </c>
      <c r="I18" s="1">
        <v>0.75</v>
      </c>
      <c r="J18" s="74">
        <v>0.7</v>
      </c>
      <c r="K18" s="74">
        <v>0.8</v>
      </c>
      <c r="L18" s="74">
        <v>0.85</v>
      </c>
      <c r="M18" s="74">
        <v>1</v>
      </c>
      <c r="N18" s="74">
        <v>0.8</v>
      </c>
      <c r="O18" s="74">
        <v>1</v>
      </c>
      <c r="P18" s="74">
        <v>1.2</v>
      </c>
      <c r="Q18" s="1">
        <v>1</v>
      </c>
      <c r="R18" s="74">
        <v>1.4</v>
      </c>
      <c r="S18" s="74">
        <v>1.5</v>
      </c>
      <c r="T18" s="74">
        <v>1.2</v>
      </c>
      <c r="U18" s="74">
        <v>16.3</v>
      </c>
      <c r="V18" s="74">
        <v>1.2</v>
      </c>
      <c r="W18" s="74">
        <v>1.2</v>
      </c>
      <c r="X18" s="74">
        <v>1</v>
      </c>
      <c r="Y18" s="74">
        <v>1.2</v>
      </c>
      <c r="Z18" s="74">
        <v>1.2</v>
      </c>
      <c r="AA18" s="74">
        <v>1.5</v>
      </c>
      <c r="AB18" s="74">
        <v>1.5</v>
      </c>
      <c r="AC18" s="74">
        <v>1.5</v>
      </c>
      <c r="AD18" s="74">
        <v>1.5</v>
      </c>
      <c r="AE18" s="74">
        <v>1.5</v>
      </c>
      <c r="AF18" s="74">
        <v>1.5</v>
      </c>
      <c r="AG18" s="74">
        <v>1.5</v>
      </c>
      <c r="AH18" s="143" t="str">
        <f t="shared" si="0"/>
        <v/>
      </c>
      <c r="AI18" s="142" t="str">
        <f t="shared" si="1"/>
        <v/>
      </c>
    </row>
    <row r="19" spans="3:35">
      <c r="C19" s="74" t="s">
        <v>1255</v>
      </c>
      <c r="D19" s="95">
        <v>201</v>
      </c>
      <c r="E19" s="74">
        <v>406.435</v>
      </c>
      <c r="F19" s="73">
        <v>430.5</v>
      </c>
      <c r="G19" s="73">
        <v>80</v>
      </c>
      <c r="H19" s="73">
        <v>20</v>
      </c>
      <c r="I19" s="1">
        <v>45</v>
      </c>
      <c r="J19" s="74">
        <v>41</v>
      </c>
      <c r="K19" s="74">
        <v>30.5</v>
      </c>
      <c r="L19" s="74">
        <v>43</v>
      </c>
      <c r="M19" s="74">
        <v>42</v>
      </c>
      <c r="N19" s="74">
        <v>24.5</v>
      </c>
      <c r="O19" s="74">
        <v>25</v>
      </c>
      <c r="P19" s="74">
        <v>27</v>
      </c>
      <c r="Q19" s="1">
        <v>30</v>
      </c>
      <c r="R19" s="74">
        <v>37.5</v>
      </c>
      <c r="S19" s="74">
        <v>40</v>
      </c>
      <c r="T19" s="74">
        <v>45</v>
      </c>
      <c r="U19" s="74">
        <v>416.5</v>
      </c>
      <c r="V19" s="74">
        <v>41</v>
      </c>
      <c r="W19" s="74">
        <v>40</v>
      </c>
      <c r="X19" s="74">
        <v>35.5</v>
      </c>
      <c r="Y19" s="74">
        <v>43</v>
      </c>
      <c r="Z19" s="74">
        <v>38</v>
      </c>
      <c r="AA19" s="74">
        <v>24.5</v>
      </c>
      <c r="AB19" s="74">
        <v>25</v>
      </c>
      <c r="AC19" s="74">
        <v>27</v>
      </c>
      <c r="AD19" s="74">
        <v>30</v>
      </c>
      <c r="AE19" s="74">
        <v>37.5</v>
      </c>
      <c r="AF19" s="74">
        <v>30</v>
      </c>
      <c r="AG19" s="74">
        <v>45</v>
      </c>
      <c r="AH19" s="143" t="str">
        <f t="shared" si="0"/>
        <v/>
      </c>
      <c r="AI19" s="142" t="str">
        <f t="shared" si="1"/>
        <v/>
      </c>
    </row>
    <row r="20" spans="3:35">
      <c r="C20" s="74" t="s">
        <v>1204</v>
      </c>
      <c r="D20" s="95">
        <v>323</v>
      </c>
      <c r="E20" s="74">
        <v>273.5</v>
      </c>
      <c r="F20" s="73">
        <v>46.5</v>
      </c>
      <c r="G20" s="73">
        <v>100</v>
      </c>
      <c r="H20" s="73">
        <v>0</v>
      </c>
      <c r="I20" s="1">
        <v>5.5</v>
      </c>
      <c r="J20" s="74">
        <v>3</v>
      </c>
      <c r="K20" s="74">
        <v>3</v>
      </c>
      <c r="L20" s="74">
        <v>8</v>
      </c>
      <c r="M20" s="74">
        <v>3.5</v>
      </c>
      <c r="N20" s="74">
        <v>3</v>
      </c>
      <c r="O20" s="74">
        <v>3</v>
      </c>
      <c r="P20" s="74">
        <v>3.5</v>
      </c>
      <c r="Q20" s="1">
        <v>3</v>
      </c>
      <c r="R20" s="74">
        <v>3</v>
      </c>
      <c r="S20" s="74">
        <v>3.5</v>
      </c>
      <c r="T20" s="74">
        <v>4.5</v>
      </c>
      <c r="U20" s="74">
        <v>43</v>
      </c>
      <c r="V20" s="74">
        <v>4</v>
      </c>
      <c r="W20" s="74">
        <v>2.5</v>
      </c>
      <c r="X20" s="74">
        <v>2.5</v>
      </c>
      <c r="Y20" s="74">
        <v>4</v>
      </c>
      <c r="Z20" s="74">
        <v>2.5</v>
      </c>
      <c r="AA20" s="74">
        <v>3</v>
      </c>
      <c r="AB20" s="74">
        <v>3</v>
      </c>
      <c r="AC20" s="74">
        <v>3</v>
      </c>
      <c r="AD20" s="74">
        <v>4.5</v>
      </c>
      <c r="AE20" s="74">
        <v>4.5</v>
      </c>
      <c r="AF20" s="74">
        <v>4.5</v>
      </c>
      <c r="AG20" s="74">
        <v>5</v>
      </c>
      <c r="AH20" s="143" t="str">
        <f t="shared" si="0"/>
        <v/>
      </c>
      <c r="AI20" s="142" t="str">
        <f t="shared" si="1"/>
        <v/>
      </c>
    </row>
    <row r="21" spans="3:35">
      <c r="C21" s="74" t="s">
        <v>1104</v>
      </c>
      <c r="D21" s="95">
        <v>86</v>
      </c>
      <c r="E21" s="74">
        <v>136</v>
      </c>
      <c r="F21" s="73">
        <v>19.100000000000001</v>
      </c>
      <c r="G21" s="73">
        <v>100</v>
      </c>
      <c r="H21" s="73">
        <v>0</v>
      </c>
      <c r="I21" s="1">
        <v>2</v>
      </c>
      <c r="J21" s="74">
        <v>1.2</v>
      </c>
      <c r="K21" s="74">
        <v>1.2</v>
      </c>
      <c r="L21" s="74">
        <v>2.5</v>
      </c>
      <c r="M21" s="74">
        <v>1.5</v>
      </c>
      <c r="N21" s="74">
        <v>1.5</v>
      </c>
      <c r="O21" s="74">
        <v>1.5</v>
      </c>
      <c r="P21" s="74">
        <v>1.2</v>
      </c>
      <c r="Q21" s="1">
        <v>1.5</v>
      </c>
      <c r="R21" s="74">
        <v>1.5</v>
      </c>
      <c r="S21" s="74">
        <v>1.5</v>
      </c>
      <c r="T21" s="74">
        <v>2</v>
      </c>
      <c r="U21" s="74">
        <v>18.099999999999994</v>
      </c>
      <c r="V21" s="74">
        <v>3.5</v>
      </c>
      <c r="W21" s="74">
        <v>1.2</v>
      </c>
      <c r="X21" s="74">
        <v>1</v>
      </c>
      <c r="Y21" s="74">
        <v>2.5</v>
      </c>
      <c r="Z21" s="74">
        <v>1.2</v>
      </c>
      <c r="AA21" s="74">
        <v>1.2</v>
      </c>
      <c r="AB21" s="74">
        <v>1.2</v>
      </c>
      <c r="AC21" s="74">
        <v>1.2</v>
      </c>
      <c r="AD21" s="74">
        <v>1.2</v>
      </c>
      <c r="AE21" s="74">
        <v>1.2</v>
      </c>
      <c r="AF21" s="74">
        <v>1.2</v>
      </c>
      <c r="AG21" s="74">
        <v>1.5</v>
      </c>
      <c r="AH21" s="143" t="str">
        <f t="shared" si="0"/>
        <v/>
      </c>
      <c r="AI21" s="142" t="str">
        <f t="shared" si="1"/>
        <v/>
      </c>
    </row>
    <row r="22" spans="3:35">
      <c r="C22" s="74" t="s">
        <v>1290</v>
      </c>
      <c r="D22" s="95">
        <v>5</v>
      </c>
      <c r="E22" s="74">
        <v>6.45</v>
      </c>
      <c r="F22" s="73">
        <v>1.44</v>
      </c>
      <c r="G22" s="73">
        <v>100</v>
      </c>
      <c r="H22" s="73">
        <v>0</v>
      </c>
      <c r="I22" s="1">
        <v>0.3</v>
      </c>
      <c r="J22" s="74">
        <v>0.06</v>
      </c>
      <c r="K22" s="74">
        <v>0.08</v>
      </c>
      <c r="L22" s="74">
        <v>0.2</v>
      </c>
      <c r="M22" s="74">
        <v>0.08</v>
      </c>
      <c r="N22" s="74">
        <v>0.08</v>
      </c>
      <c r="O22" s="74">
        <v>0.1</v>
      </c>
      <c r="P22" s="74">
        <v>0.1</v>
      </c>
      <c r="Q22" s="1">
        <v>0.08</v>
      </c>
      <c r="R22" s="74">
        <v>0.08</v>
      </c>
      <c r="S22" s="74">
        <v>0.08</v>
      </c>
      <c r="T22" s="74">
        <v>0.2</v>
      </c>
      <c r="U22" s="74">
        <v>1.2799999999999998</v>
      </c>
      <c r="V22" s="74">
        <v>0.2</v>
      </c>
      <c r="W22" s="74">
        <v>0.06</v>
      </c>
      <c r="X22" s="74">
        <v>0.06</v>
      </c>
      <c r="Y22" s="74">
        <v>0.2</v>
      </c>
      <c r="Z22" s="74">
        <v>0.08</v>
      </c>
      <c r="AA22" s="74">
        <v>0.08</v>
      </c>
      <c r="AB22" s="74">
        <v>0.08</v>
      </c>
      <c r="AC22" s="74">
        <v>0.08</v>
      </c>
      <c r="AD22" s="74">
        <v>0.08</v>
      </c>
      <c r="AE22" s="74">
        <v>0.08</v>
      </c>
      <c r="AF22" s="74">
        <v>0.08</v>
      </c>
      <c r="AG22" s="74">
        <v>0.2</v>
      </c>
      <c r="AH22" s="143" t="str">
        <f t="shared" si="0"/>
        <v/>
      </c>
      <c r="AI22" s="142" t="str">
        <f t="shared" si="1"/>
        <v/>
      </c>
    </row>
    <row r="23" spans="3:35">
      <c r="C23" s="74" t="s">
        <v>1115</v>
      </c>
      <c r="D23" s="95">
        <v>254</v>
      </c>
      <c r="E23" s="74">
        <v>399</v>
      </c>
      <c r="F23" s="73">
        <v>73.22</v>
      </c>
      <c r="G23" s="73">
        <v>100</v>
      </c>
      <c r="H23" s="73">
        <v>0</v>
      </c>
      <c r="I23" s="1">
        <v>9.8350000000000009</v>
      </c>
      <c r="J23" s="74">
        <v>5.0750000000000002</v>
      </c>
      <c r="K23" s="74">
        <v>2.59</v>
      </c>
      <c r="L23" s="74">
        <v>0.91</v>
      </c>
      <c r="M23" s="74">
        <v>1.9950000000000001</v>
      </c>
      <c r="N23" s="74">
        <v>10.324999999999999</v>
      </c>
      <c r="O23" s="74">
        <v>2.6949999999999998</v>
      </c>
      <c r="P23" s="74">
        <v>2.4500000000000002</v>
      </c>
      <c r="Q23" s="1">
        <v>2.73</v>
      </c>
      <c r="R23" s="74">
        <v>2.9750000000000001</v>
      </c>
      <c r="S23" s="74">
        <v>6.6849999999999996</v>
      </c>
      <c r="T23" s="74">
        <v>24.954999999999998</v>
      </c>
      <c r="U23" s="74">
        <v>51.254000000000005</v>
      </c>
      <c r="V23" s="74">
        <v>6.8845000000000001</v>
      </c>
      <c r="W23" s="74">
        <v>3.5525000000000002</v>
      </c>
      <c r="X23" s="74">
        <v>1.8129999999999999</v>
      </c>
      <c r="Y23" s="74">
        <v>0.63700000000000001</v>
      </c>
      <c r="Z23" s="74">
        <v>1.3965000000000001</v>
      </c>
      <c r="AA23" s="74">
        <v>7.2275</v>
      </c>
      <c r="AB23" s="74">
        <v>1.8865000000000001</v>
      </c>
      <c r="AC23" s="74">
        <v>1.7150000000000001</v>
      </c>
      <c r="AD23" s="74">
        <v>1.911</v>
      </c>
      <c r="AE23" s="74">
        <v>2.0825</v>
      </c>
      <c r="AF23" s="74">
        <v>4.6795</v>
      </c>
      <c r="AG23" s="74">
        <v>17.468499999999999</v>
      </c>
      <c r="AH23" s="143" t="str">
        <f t="shared" si="0"/>
        <v/>
      </c>
      <c r="AI23" s="142" t="str">
        <f t="shared" si="1"/>
        <v/>
      </c>
    </row>
    <row r="24" spans="3:35">
      <c r="C24" s="74" t="s">
        <v>1040</v>
      </c>
      <c r="D24" s="95">
        <v>33</v>
      </c>
      <c r="E24" s="74">
        <v>55</v>
      </c>
      <c r="F24" s="73">
        <v>26.599999999999998</v>
      </c>
      <c r="G24" s="73">
        <v>70</v>
      </c>
      <c r="H24" s="73">
        <v>30</v>
      </c>
      <c r="I24" s="1">
        <v>2.2519999999999998</v>
      </c>
      <c r="J24" s="74">
        <v>2.3719999999999999</v>
      </c>
      <c r="K24" s="74">
        <v>1.492</v>
      </c>
      <c r="L24" s="74">
        <v>0.28799999999999998</v>
      </c>
      <c r="M24" s="74">
        <v>1.0880000000000001</v>
      </c>
      <c r="N24" s="74">
        <v>2.74</v>
      </c>
      <c r="O24" s="74">
        <v>3.024</v>
      </c>
      <c r="P24" s="74">
        <v>2.58</v>
      </c>
      <c r="Q24" s="1">
        <v>2.5</v>
      </c>
      <c r="R24" s="74">
        <v>2.5</v>
      </c>
      <c r="S24" s="74">
        <v>2.5</v>
      </c>
      <c r="T24" s="74">
        <v>3.2639999999999998</v>
      </c>
      <c r="U24" s="74">
        <v>18.62</v>
      </c>
      <c r="V24" s="74">
        <v>1.5764</v>
      </c>
      <c r="W24" s="74">
        <v>1.6604000000000001</v>
      </c>
      <c r="X24" s="74">
        <v>1.0444</v>
      </c>
      <c r="Y24" s="74">
        <v>0.2016</v>
      </c>
      <c r="Z24" s="74">
        <v>0.76160000000000005</v>
      </c>
      <c r="AA24" s="74">
        <v>1.9179999999999999</v>
      </c>
      <c r="AB24" s="74">
        <v>2.1168</v>
      </c>
      <c r="AC24" s="74">
        <v>1.806</v>
      </c>
      <c r="AD24" s="74">
        <v>1.75</v>
      </c>
      <c r="AE24" s="74">
        <v>1.75</v>
      </c>
      <c r="AF24" s="74">
        <v>1.75</v>
      </c>
      <c r="AG24" s="74">
        <v>2.2848000000000002</v>
      </c>
      <c r="AH24" s="143" t="str">
        <f t="shared" si="0"/>
        <v/>
      </c>
      <c r="AI24" s="142" t="str">
        <f t="shared" si="1"/>
        <v/>
      </c>
    </row>
    <row r="25" spans="3:35">
      <c r="C25" s="74" t="s">
        <v>1132</v>
      </c>
      <c r="D25" s="95">
        <v>39</v>
      </c>
      <c r="E25" s="74">
        <v>39</v>
      </c>
      <c r="F25" s="73">
        <v>1.26</v>
      </c>
      <c r="G25" s="73">
        <v>100</v>
      </c>
      <c r="H25" s="73">
        <v>0</v>
      </c>
      <c r="I25" s="1">
        <v>0.12040000000000001</v>
      </c>
      <c r="J25" s="74">
        <v>0.126</v>
      </c>
      <c r="K25" s="74">
        <v>6.1600000000000002E-2</v>
      </c>
      <c r="L25" s="74">
        <v>1.4E-2</v>
      </c>
      <c r="M25" s="74">
        <v>1.4E-2</v>
      </c>
      <c r="N25" s="74">
        <v>0.126</v>
      </c>
      <c r="O25" s="74">
        <v>0.126</v>
      </c>
      <c r="P25" s="74">
        <v>0.126</v>
      </c>
      <c r="Q25" s="1">
        <v>0.126</v>
      </c>
      <c r="R25" s="74">
        <v>0.126</v>
      </c>
      <c r="S25" s="74">
        <v>0.126</v>
      </c>
      <c r="T25" s="74">
        <v>0.16800000000000001</v>
      </c>
      <c r="U25" s="74">
        <v>0.88200000000000023</v>
      </c>
      <c r="V25" s="74">
        <v>8.4280000000000008E-2</v>
      </c>
      <c r="W25" s="74">
        <v>8.8200000000000001E-2</v>
      </c>
      <c r="X25" s="74">
        <v>4.3119999999999999E-2</v>
      </c>
      <c r="Y25" s="74">
        <v>9.8000000000000014E-3</v>
      </c>
      <c r="Z25" s="74">
        <v>9.8000000000000014E-3</v>
      </c>
      <c r="AA25" s="74">
        <v>8.8200000000000001E-2</v>
      </c>
      <c r="AB25" s="74">
        <v>8.8200000000000001E-2</v>
      </c>
      <c r="AC25" s="74">
        <v>8.8200000000000001E-2</v>
      </c>
      <c r="AD25" s="74">
        <v>8.8200000000000001E-2</v>
      </c>
      <c r="AE25" s="74">
        <v>8.8200000000000001E-2</v>
      </c>
      <c r="AF25" s="74">
        <v>8.8200000000000001E-2</v>
      </c>
      <c r="AG25" s="74">
        <v>0.1176</v>
      </c>
      <c r="AH25" s="143" t="str">
        <f t="shared" si="0"/>
        <v/>
      </c>
      <c r="AI25" s="142" t="str">
        <f t="shared" si="1"/>
        <v/>
      </c>
    </row>
    <row r="26" spans="3:35">
      <c r="C26" s="74" t="s">
        <v>1176</v>
      </c>
      <c r="D26" s="95">
        <v>144</v>
      </c>
      <c r="E26" s="74">
        <v>65.599999999999994</v>
      </c>
      <c r="F26" s="73">
        <v>22</v>
      </c>
      <c r="G26" s="73">
        <v>100</v>
      </c>
      <c r="H26" s="73">
        <v>0</v>
      </c>
      <c r="I26" s="1">
        <v>4.6500000000000004</v>
      </c>
      <c r="J26" s="74">
        <v>2.2999999999999998</v>
      </c>
      <c r="K26" s="74">
        <v>2.1</v>
      </c>
      <c r="L26" s="74">
        <v>4.5</v>
      </c>
      <c r="M26" s="74">
        <v>1.1000000000000001</v>
      </c>
      <c r="N26" s="74">
        <v>0.5</v>
      </c>
      <c r="O26" s="74">
        <v>0</v>
      </c>
      <c r="P26" s="74">
        <v>0</v>
      </c>
      <c r="Q26" s="1">
        <v>0.8</v>
      </c>
      <c r="R26" s="74">
        <v>1.1000000000000001</v>
      </c>
      <c r="S26" s="74">
        <v>1.3</v>
      </c>
      <c r="T26" s="74">
        <v>3.65</v>
      </c>
      <c r="U26" s="74">
        <v>20.25</v>
      </c>
      <c r="V26" s="74">
        <v>4.5</v>
      </c>
      <c r="W26" s="74">
        <v>2.5</v>
      </c>
      <c r="X26" s="74">
        <v>2.0499999999999998</v>
      </c>
      <c r="Y26" s="74">
        <v>4</v>
      </c>
      <c r="Z26" s="74">
        <v>1</v>
      </c>
      <c r="AA26" s="74">
        <v>0.5</v>
      </c>
      <c r="AB26" s="74">
        <v>0</v>
      </c>
      <c r="AC26" s="74">
        <v>0</v>
      </c>
      <c r="AD26" s="74">
        <v>0.6</v>
      </c>
      <c r="AE26" s="74">
        <v>1.2</v>
      </c>
      <c r="AF26" s="74">
        <v>1.5</v>
      </c>
      <c r="AG26" s="74">
        <v>2.4</v>
      </c>
      <c r="AH26" s="143" t="str">
        <f t="shared" si="0"/>
        <v/>
      </c>
      <c r="AI26" s="142" t="str">
        <f t="shared" si="1"/>
        <v/>
      </c>
    </row>
    <row r="27" spans="3:35">
      <c r="C27" s="74" t="s">
        <v>1171</v>
      </c>
      <c r="D27" s="95">
        <v>57</v>
      </c>
      <c r="E27" s="74">
        <v>32</v>
      </c>
      <c r="F27" s="73">
        <v>2.4500000000000002</v>
      </c>
      <c r="G27" s="73">
        <v>100</v>
      </c>
      <c r="H27" s="73">
        <v>0</v>
      </c>
      <c r="I27" s="1">
        <v>0.5</v>
      </c>
      <c r="J27" s="74">
        <v>0.25</v>
      </c>
      <c r="K27" s="74">
        <v>0.25</v>
      </c>
      <c r="L27" s="74">
        <v>0.5</v>
      </c>
      <c r="M27" s="74">
        <v>0.1</v>
      </c>
      <c r="N27" s="74">
        <v>0.05</v>
      </c>
      <c r="O27" s="74">
        <v>0</v>
      </c>
      <c r="P27" s="74">
        <v>0</v>
      </c>
      <c r="Q27" s="1">
        <v>0.1</v>
      </c>
      <c r="R27" s="74">
        <v>0.1</v>
      </c>
      <c r="S27" s="74">
        <v>0.2</v>
      </c>
      <c r="T27" s="74">
        <v>0.4</v>
      </c>
      <c r="U27" s="74">
        <v>2.6</v>
      </c>
      <c r="V27" s="74">
        <v>0.5</v>
      </c>
      <c r="W27" s="74">
        <v>0.25</v>
      </c>
      <c r="X27" s="74">
        <v>0.25</v>
      </c>
      <c r="Y27" s="74">
        <v>0.45</v>
      </c>
      <c r="Z27" s="74">
        <v>0.1</v>
      </c>
      <c r="AA27" s="74">
        <v>0.05</v>
      </c>
      <c r="AB27" s="74">
        <v>0</v>
      </c>
      <c r="AC27" s="74">
        <v>0</v>
      </c>
      <c r="AD27" s="74">
        <v>0.2</v>
      </c>
      <c r="AE27" s="74">
        <v>0.2</v>
      </c>
      <c r="AF27" s="74">
        <v>0.2</v>
      </c>
      <c r="AG27" s="74">
        <v>0.4</v>
      </c>
      <c r="AH27" s="143" t="str">
        <f t="shared" si="0"/>
        <v/>
      </c>
      <c r="AI27" s="142" t="str">
        <f t="shared" si="1"/>
        <v/>
      </c>
    </row>
    <row r="28" spans="3:35">
      <c r="C28" s="74" t="s">
        <v>1309</v>
      </c>
      <c r="D28" s="95">
        <v>152</v>
      </c>
      <c r="E28" s="74">
        <v>67</v>
      </c>
      <c r="F28" s="73">
        <v>17.400000000000002</v>
      </c>
      <c r="G28" s="73">
        <v>100</v>
      </c>
      <c r="H28" s="73">
        <v>0</v>
      </c>
      <c r="I28" s="1">
        <v>4.1500000000000004</v>
      </c>
      <c r="J28" s="74">
        <v>1.2</v>
      </c>
      <c r="K28" s="74">
        <v>1.1000000000000001</v>
      </c>
      <c r="L28" s="74">
        <v>4.7</v>
      </c>
      <c r="M28" s="74">
        <v>0.5</v>
      </c>
      <c r="N28" s="74">
        <v>0.7</v>
      </c>
      <c r="O28" s="74">
        <v>0</v>
      </c>
      <c r="P28" s="74">
        <v>0</v>
      </c>
      <c r="Q28" s="1">
        <v>0.5</v>
      </c>
      <c r="R28" s="74">
        <v>1.1499999999999999</v>
      </c>
      <c r="S28" s="74">
        <v>0.7</v>
      </c>
      <c r="T28" s="74">
        <v>2.7</v>
      </c>
      <c r="U28" s="74">
        <v>16.349999999999998</v>
      </c>
      <c r="V28" s="74">
        <v>3.55</v>
      </c>
      <c r="W28" s="74">
        <v>1.8</v>
      </c>
      <c r="X28" s="74">
        <v>1</v>
      </c>
      <c r="Y28" s="74">
        <v>4.05</v>
      </c>
      <c r="Z28" s="74">
        <v>0.65</v>
      </c>
      <c r="AA28" s="74">
        <v>0.5</v>
      </c>
      <c r="AB28" s="74">
        <v>0</v>
      </c>
      <c r="AC28" s="74">
        <v>0</v>
      </c>
      <c r="AD28" s="74">
        <v>0.75</v>
      </c>
      <c r="AE28" s="74">
        <v>0.9</v>
      </c>
      <c r="AF28" s="74">
        <v>0.7</v>
      </c>
      <c r="AG28" s="74">
        <v>2.4500000000000002</v>
      </c>
      <c r="AH28" s="143" t="str">
        <f t="shared" si="0"/>
        <v/>
      </c>
      <c r="AI28" s="142" t="str">
        <f t="shared" si="1"/>
        <v/>
      </c>
    </row>
    <row r="29" spans="3:35">
      <c r="C29" s="74" t="s">
        <v>1343</v>
      </c>
      <c r="D29" s="95">
        <v>95</v>
      </c>
      <c r="E29" s="74">
        <v>125.53</v>
      </c>
      <c r="F29" s="73">
        <v>314.97999999999996</v>
      </c>
      <c r="G29" s="73">
        <v>80</v>
      </c>
      <c r="H29" s="73">
        <v>20</v>
      </c>
      <c r="I29" s="1">
        <v>35</v>
      </c>
      <c r="J29" s="74">
        <v>32</v>
      </c>
      <c r="K29" s="74">
        <v>16.8</v>
      </c>
      <c r="L29" s="74">
        <v>13.8</v>
      </c>
      <c r="M29" s="74">
        <v>10.49</v>
      </c>
      <c r="N29" s="74">
        <v>10.49</v>
      </c>
      <c r="O29" s="74">
        <v>26.2</v>
      </c>
      <c r="P29" s="74">
        <v>26.2</v>
      </c>
      <c r="Q29" s="1">
        <v>37</v>
      </c>
      <c r="R29" s="74">
        <v>37</v>
      </c>
      <c r="S29" s="74">
        <v>35</v>
      </c>
      <c r="T29" s="74">
        <v>35</v>
      </c>
      <c r="U29" s="74">
        <v>470.83</v>
      </c>
      <c r="V29" s="74">
        <v>56.11</v>
      </c>
      <c r="W29" s="74">
        <v>56.11</v>
      </c>
      <c r="X29" s="74">
        <v>56.11</v>
      </c>
      <c r="Y29" s="74">
        <v>10</v>
      </c>
      <c r="Z29" s="74">
        <v>10</v>
      </c>
      <c r="AA29" s="74">
        <v>10</v>
      </c>
      <c r="AB29" s="74">
        <v>45.5</v>
      </c>
      <c r="AC29" s="74">
        <v>45.5</v>
      </c>
      <c r="AD29" s="74">
        <v>45.5</v>
      </c>
      <c r="AE29" s="74">
        <v>45</v>
      </c>
      <c r="AF29" s="74">
        <v>45.5</v>
      </c>
      <c r="AG29" s="74">
        <v>45.5</v>
      </c>
      <c r="AH29" s="143" t="str">
        <f t="shared" si="0"/>
        <v/>
      </c>
      <c r="AI29" s="142" t="str">
        <f t="shared" si="1"/>
        <v/>
      </c>
    </row>
    <row r="30" spans="3:35">
      <c r="C30" s="74" t="s">
        <v>1079</v>
      </c>
      <c r="D30" s="95">
        <v>167</v>
      </c>
      <c r="E30" s="74">
        <v>116.43</v>
      </c>
      <c r="F30" s="73">
        <v>115.55000000000001</v>
      </c>
      <c r="G30" s="73">
        <v>80</v>
      </c>
      <c r="H30" s="73">
        <v>20</v>
      </c>
      <c r="I30" s="1">
        <v>22.15</v>
      </c>
      <c r="J30" s="74">
        <v>20.53</v>
      </c>
      <c r="K30" s="74">
        <v>3.75</v>
      </c>
      <c r="L30" s="74">
        <v>3.75</v>
      </c>
      <c r="M30" s="74">
        <v>3.75</v>
      </c>
      <c r="N30" s="74">
        <v>3.75</v>
      </c>
      <c r="O30" s="74">
        <v>9.375</v>
      </c>
      <c r="P30" s="74">
        <v>9.375</v>
      </c>
      <c r="Q30" s="1">
        <v>9.7799999999999994</v>
      </c>
      <c r="R30" s="74">
        <v>9.7799999999999994</v>
      </c>
      <c r="S30" s="74">
        <v>9.7799999999999994</v>
      </c>
      <c r="T30" s="74">
        <v>9.7799999999999994</v>
      </c>
      <c r="U30" s="74">
        <v>98.355000000000004</v>
      </c>
      <c r="V30" s="74">
        <v>15.91</v>
      </c>
      <c r="W30" s="74">
        <v>15.91</v>
      </c>
      <c r="X30" s="74">
        <v>15.91</v>
      </c>
      <c r="Y30" s="74">
        <v>5.625</v>
      </c>
      <c r="Z30" s="74">
        <v>5.625</v>
      </c>
      <c r="AA30" s="74">
        <v>5.625</v>
      </c>
      <c r="AB30" s="74">
        <v>5.625</v>
      </c>
      <c r="AC30" s="74">
        <v>5.625</v>
      </c>
      <c r="AD30" s="74">
        <v>5.625</v>
      </c>
      <c r="AE30" s="74">
        <v>5.625</v>
      </c>
      <c r="AF30" s="74">
        <v>5.625</v>
      </c>
      <c r="AG30" s="74">
        <v>5.625</v>
      </c>
      <c r="AH30" s="143" t="str">
        <f t="shared" si="0"/>
        <v/>
      </c>
      <c r="AI30" s="142" t="str">
        <f t="shared" si="1"/>
        <v/>
      </c>
    </row>
    <row r="31" spans="3:35">
      <c r="C31" s="74" t="s">
        <v>1087</v>
      </c>
      <c r="D31" s="95">
        <v>16</v>
      </c>
      <c r="E31" s="74">
        <v>11.45</v>
      </c>
      <c r="F31" s="73">
        <v>3.6000000000000005</v>
      </c>
      <c r="G31" s="73">
        <v>100</v>
      </c>
      <c r="H31" s="73">
        <v>0</v>
      </c>
      <c r="I31" s="1">
        <v>0.45</v>
      </c>
      <c r="J31" s="74">
        <v>0.45</v>
      </c>
      <c r="K31" s="74">
        <v>0</v>
      </c>
      <c r="L31" s="74">
        <v>0</v>
      </c>
      <c r="M31" s="74">
        <v>0</v>
      </c>
      <c r="N31" s="74">
        <v>0</v>
      </c>
      <c r="O31" s="74">
        <v>0.45</v>
      </c>
      <c r="P31" s="74">
        <v>0.45</v>
      </c>
      <c r="Q31" s="1">
        <v>0.45</v>
      </c>
      <c r="R31" s="74">
        <v>0.45</v>
      </c>
      <c r="S31" s="74">
        <v>0.45</v>
      </c>
      <c r="T31" s="74">
        <v>0.45</v>
      </c>
      <c r="U31" s="74">
        <v>1.1400000000000001</v>
      </c>
      <c r="V31" s="74">
        <v>0.38</v>
      </c>
      <c r="W31" s="74">
        <v>0.38</v>
      </c>
      <c r="X31" s="74">
        <v>0.38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143" t="str">
        <f t="shared" si="0"/>
        <v/>
      </c>
      <c r="AI31" s="142" t="str">
        <f t="shared" si="1"/>
        <v/>
      </c>
    </row>
    <row r="32" spans="3:35">
      <c r="C32" s="74" t="s">
        <v>1221</v>
      </c>
      <c r="D32" s="95">
        <v>57</v>
      </c>
      <c r="E32" s="74">
        <v>32</v>
      </c>
      <c r="F32" s="73">
        <v>56.150000000000006</v>
      </c>
      <c r="G32" s="73">
        <v>100</v>
      </c>
      <c r="H32" s="73">
        <v>0</v>
      </c>
      <c r="I32" s="1">
        <v>15</v>
      </c>
      <c r="J32" s="74">
        <v>12.5</v>
      </c>
      <c r="K32" s="74">
        <v>2.25</v>
      </c>
      <c r="L32" s="74">
        <v>17.5</v>
      </c>
      <c r="M32" s="74">
        <v>1.5</v>
      </c>
      <c r="N32" s="74">
        <v>1.2</v>
      </c>
      <c r="O32" s="74">
        <v>0</v>
      </c>
      <c r="P32" s="74">
        <v>0</v>
      </c>
      <c r="Q32" s="1">
        <v>1.1000000000000001</v>
      </c>
      <c r="R32" s="74">
        <v>1.5</v>
      </c>
      <c r="S32" s="74">
        <v>1.2</v>
      </c>
      <c r="T32" s="74">
        <v>2.4</v>
      </c>
      <c r="U32" s="74">
        <v>53.6</v>
      </c>
      <c r="V32" s="74">
        <v>14.5</v>
      </c>
      <c r="W32" s="74">
        <v>13.25</v>
      </c>
      <c r="X32" s="74">
        <v>5.25</v>
      </c>
      <c r="Y32" s="74">
        <v>12.45</v>
      </c>
      <c r="Z32" s="74">
        <v>1.5</v>
      </c>
      <c r="AA32" s="74">
        <v>0.25</v>
      </c>
      <c r="AB32" s="74">
        <v>0</v>
      </c>
      <c r="AC32" s="74">
        <v>0</v>
      </c>
      <c r="AD32" s="74">
        <v>0.7</v>
      </c>
      <c r="AE32" s="74">
        <v>1.5</v>
      </c>
      <c r="AF32" s="74">
        <v>1.8</v>
      </c>
      <c r="AG32" s="74">
        <v>2.4</v>
      </c>
      <c r="AH32" s="143" t="str">
        <f t="shared" si="0"/>
        <v/>
      </c>
      <c r="AI32" s="142" t="str">
        <f t="shared" si="1"/>
        <v/>
      </c>
    </row>
    <row r="33" spans="1:35">
      <c r="C33" s="74" t="s">
        <v>1296</v>
      </c>
      <c r="D33" s="95">
        <v>142</v>
      </c>
      <c r="E33" s="74">
        <v>320</v>
      </c>
      <c r="F33" s="73">
        <v>9.66</v>
      </c>
      <c r="G33" s="73">
        <v>100</v>
      </c>
      <c r="H33" s="73">
        <v>0</v>
      </c>
      <c r="I33" s="1">
        <v>0.95</v>
      </c>
      <c r="J33" s="74">
        <v>1.1000000000000001</v>
      </c>
      <c r="K33" s="74">
        <v>1.6</v>
      </c>
      <c r="L33" s="74">
        <v>1.75</v>
      </c>
      <c r="M33" s="74">
        <v>1.3</v>
      </c>
      <c r="N33" s="74">
        <v>0.67</v>
      </c>
      <c r="O33" s="74">
        <v>0</v>
      </c>
      <c r="P33" s="74">
        <v>0</v>
      </c>
      <c r="Q33" s="1">
        <v>0.52</v>
      </c>
      <c r="R33" s="74">
        <v>0.52</v>
      </c>
      <c r="S33" s="74">
        <v>0.6</v>
      </c>
      <c r="T33" s="74">
        <v>0.65</v>
      </c>
      <c r="U33" s="74">
        <v>5.3699999999999992</v>
      </c>
      <c r="V33" s="74">
        <v>1</v>
      </c>
      <c r="W33" s="74">
        <v>0.45</v>
      </c>
      <c r="X33" s="74">
        <v>0.35</v>
      </c>
      <c r="Y33" s="74">
        <v>0.9</v>
      </c>
      <c r="Z33" s="74">
        <v>0.75</v>
      </c>
      <c r="AA33" s="74">
        <v>0.22</v>
      </c>
      <c r="AB33" s="74">
        <v>0</v>
      </c>
      <c r="AC33" s="74">
        <v>0</v>
      </c>
      <c r="AD33" s="74">
        <v>0.1</v>
      </c>
      <c r="AE33" s="74">
        <v>0.25</v>
      </c>
      <c r="AF33" s="74">
        <v>0.55000000000000004</v>
      </c>
      <c r="AG33" s="74">
        <v>0.8</v>
      </c>
      <c r="AH33" s="143" t="str">
        <f t="shared" si="0"/>
        <v/>
      </c>
      <c r="AI33" s="142" t="str">
        <f t="shared" si="1"/>
        <v/>
      </c>
    </row>
    <row r="34" spans="1:35">
      <c r="C34" s="74" t="s">
        <v>1315</v>
      </c>
      <c r="D34" s="95">
        <v>152</v>
      </c>
      <c r="E34" s="74">
        <v>213</v>
      </c>
      <c r="F34" s="73">
        <v>17.400000000000002</v>
      </c>
      <c r="G34" s="73">
        <v>100</v>
      </c>
      <c r="H34" s="73">
        <v>0</v>
      </c>
      <c r="I34" s="1">
        <v>4.1500000000000004</v>
      </c>
      <c r="J34" s="74">
        <v>1.2</v>
      </c>
      <c r="K34" s="74">
        <v>1.1000000000000001</v>
      </c>
      <c r="L34" s="74">
        <v>4.7</v>
      </c>
      <c r="M34" s="74">
        <v>0.5</v>
      </c>
      <c r="N34" s="74">
        <v>0.7</v>
      </c>
      <c r="O34" s="74">
        <v>0</v>
      </c>
      <c r="P34" s="74">
        <v>0</v>
      </c>
      <c r="Q34" s="1">
        <v>0.5</v>
      </c>
      <c r="R34" s="74">
        <v>1.1499999999999999</v>
      </c>
      <c r="S34" s="74">
        <v>0.7</v>
      </c>
      <c r="T34" s="74">
        <v>2.7</v>
      </c>
      <c r="U34" s="74">
        <v>16.349999999999998</v>
      </c>
      <c r="V34" s="74">
        <v>3.55</v>
      </c>
      <c r="W34" s="74">
        <v>1.8</v>
      </c>
      <c r="X34" s="74">
        <v>1</v>
      </c>
      <c r="Y34" s="74">
        <v>4.05</v>
      </c>
      <c r="Z34" s="74">
        <v>0.65</v>
      </c>
      <c r="AA34" s="74">
        <v>0.5</v>
      </c>
      <c r="AB34" s="74">
        <v>0</v>
      </c>
      <c r="AC34" s="74">
        <v>0</v>
      </c>
      <c r="AD34" s="74">
        <v>0.75</v>
      </c>
      <c r="AE34" s="74">
        <v>0.9</v>
      </c>
      <c r="AF34" s="74">
        <v>0.7</v>
      </c>
      <c r="AG34" s="74">
        <v>2.4500000000000002</v>
      </c>
      <c r="AH34" s="143" t="str">
        <f t="shared" si="0"/>
        <v/>
      </c>
      <c r="AI34" s="142" t="str">
        <f t="shared" si="1"/>
        <v/>
      </c>
    </row>
    <row r="35" spans="1:35">
      <c r="C35" s="74" t="s">
        <v>1144</v>
      </c>
      <c r="D35" s="95">
        <v>413</v>
      </c>
      <c r="E35" s="74">
        <v>365</v>
      </c>
      <c r="F35" s="73">
        <v>30.85</v>
      </c>
      <c r="G35" s="73">
        <v>100</v>
      </c>
      <c r="H35" s="73">
        <v>0</v>
      </c>
      <c r="I35" s="1">
        <v>8</v>
      </c>
      <c r="J35" s="74">
        <v>7.5</v>
      </c>
      <c r="K35" s="74">
        <v>3.25</v>
      </c>
      <c r="L35" s="74">
        <v>1.5</v>
      </c>
      <c r="M35" s="74">
        <v>0.35</v>
      </c>
      <c r="N35" s="74">
        <v>0.2</v>
      </c>
      <c r="O35" s="74">
        <v>0</v>
      </c>
      <c r="P35" s="74">
        <v>0</v>
      </c>
      <c r="Q35" s="1">
        <v>1.6</v>
      </c>
      <c r="R35" s="74">
        <v>1.8</v>
      </c>
      <c r="S35" s="74">
        <v>1.4</v>
      </c>
      <c r="T35" s="74">
        <v>5.25</v>
      </c>
      <c r="U35" s="74">
        <v>17.810000000000002</v>
      </c>
      <c r="V35" s="74">
        <v>6</v>
      </c>
      <c r="W35" s="74">
        <v>5</v>
      </c>
      <c r="X35" s="74">
        <v>3</v>
      </c>
      <c r="Y35" s="74">
        <v>1</v>
      </c>
      <c r="Z35" s="74">
        <v>0.5</v>
      </c>
      <c r="AA35" s="74">
        <v>0.2</v>
      </c>
      <c r="AB35" s="74">
        <v>0</v>
      </c>
      <c r="AC35" s="74">
        <v>0</v>
      </c>
      <c r="AD35" s="74">
        <v>0.35</v>
      </c>
      <c r="AE35" s="74">
        <v>0.6</v>
      </c>
      <c r="AF35" s="74">
        <v>0.3</v>
      </c>
      <c r="AG35" s="74">
        <v>0.86</v>
      </c>
      <c r="AH35" s="143" t="str">
        <f t="shared" si="0"/>
        <v/>
      </c>
      <c r="AI35" s="142" t="str">
        <f t="shared" si="1"/>
        <v/>
      </c>
    </row>
    <row r="36" spans="1:35">
      <c r="C36" s="74" t="s">
        <v>1234</v>
      </c>
      <c r="D36" s="95">
        <v>182</v>
      </c>
      <c r="E36" s="74">
        <v>226</v>
      </c>
      <c r="F36" s="73">
        <v>9.66</v>
      </c>
      <c r="G36" s="73">
        <v>100</v>
      </c>
      <c r="H36" s="73">
        <v>0</v>
      </c>
      <c r="I36" s="1">
        <v>0.95</v>
      </c>
      <c r="J36" s="74">
        <v>1.1000000000000001</v>
      </c>
      <c r="K36" s="74">
        <v>1.6</v>
      </c>
      <c r="L36" s="74">
        <v>1.75</v>
      </c>
      <c r="M36" s="74">
        <v>1.3</v>
      </c>
      <c r="N36" s="74">
        <v>0.67</v>
      </c>
      <c r="O36" s="74">
        <v>0</v>
      </c>
      <c r="P36" s="74">
        <v>0</v>
      </c>
      <c r="Q36" s="1">
        <v>0.52</v>
      </c>
      <c r="R36" s="74">
        <v>0.52</v>
      </c>
      <c r="S36" s="74">
        <v>0.6</v>
      </c>
      <c r="T36" s="74">
        <v>0.65</v>
      </c>
      <c r="U36" s="74">
        <v>6.5</v>
      </c>
      <c r="V36" s="74">
        <v>0.85</v>
      </c>
      <c r="W36" s="74">
        <v>0.7</v>
      </c>
      <c r="X36" s="74">
        <v>0.8</v>
      </c>
      <c r="Y36" s="74">
        <v>1</v>
      </c>
      <c r="Z36" s="74">
        <v>0.75</v>
      </c>
      <c r="AA36" s="74">
        <v>0.5</v>
      </c>
      <c r="AB36" s="74">
        <v>0</v>
      </c>
      <c r="AC36" s="74">
        <v>0</v>
      </c>
      <c r="AD36" s="74">
        <v>0.4</v>
      </c>
      <c r="AE36" s="74">
        <v>0.25</v>
      </c>
      <c r="AF36" s="74">
        <v>0.55000000000000004</v>
      </c>
      <c r="AG36" s="74">
        <v>0.7</v>
      </c>
      <c r="AH36" s="143" t="str">
        <f t="shared" si="0"/>
        <v/>
      </c>
      <c r="AI36" s="142" t="str">
        <f t="shared" si="1"/>
        <v/>
      </c>
    </row>
    <row r="37" spans="1:35">
      <c r="C37" s="74" t="s">
        <v>1094</v>
      </c>
      <c r="D37" s="95">
        <v>135</v>
      </c>
      <c r="E37" s="74">
        <v>128.15</v>
      </c>
      <c r="F37" s="73">
        <v>448.34999999999997</v>
      </c>
      <c r="G37" s="73">
        <v>5</v>
      </c>
      <c r="H37" s="73">
        <v>95</v>
      </c>
      <c r="I37" s="1">
        <v>145</v>
      </c>
      <c r="J37" s="74">
        <v>15</v>
      </c>
      <c r="K37" s="74">
        <v>52</v>
      </c>
      <c r="L37" s="74">
        <v>15</v>
      </c>
      <c r="M37" s="74">
        <v>13</v>
      </c>
      <c r="N37" s="74">
        <v>9.5</v>
      </c>
      <c r="O37" s="74">
        <v>12.05</v>
      </c>
      <c r="P37" s="74">
        <v>130</v>
      </c>
      <c r="Q37" s="1">
        <v>20.399999999999999</v>
      </c>
      <c r="R37" s="74">
        <v>11</v>
      </c>
      <c r="S37" s="74">
        <v>10.4</v>
      </c>
      <c r="T37" s="74">
        <v>15</v>
      </c>
      <c r="U37" s="74">
        <v>383.2</v>
      </c>
      <c r="V37" s="74">
        <v>43.2</v>
      </c>
      <c r="W37" s="74">
        <v>30</v>
      </c>
      <c r="X37" s="74">
        <v>60</v>
      </c>
      <c r="Y37" s="74">
        <v>50</v>
      </c>
      <c r="Z37" s="74">
        <v>40</v>
      </c>
      <c r="AA37" s="74">
        <v>20</v>
      </c>
      <c r="AB37" s="74">
        <v>0</v>
      </c>
      <c r="AC37" s="74">
        <v>0</v>
      </c>
      <c r="AD37" s="74">
        <v>20</v>
      </c>
      <c r="AE37" s="74">
        <v>25</v>
      </c>
      <c r="AF37" s="74">
        <v>30</v>
      </c>
      <c r="AG37" s="74">
        <v>65</v>
      </c>
      <c r="AH37" s="143" t="str">
        <f t="shared" si="0"/>
        <v/>
      </c>
      <c r="AI37" s="142" t="str">
        <f t="shared" si="1"/>
        <v/>
      </c>
    </row>
    <row r="38" spans="1:35">
      <c r="C38" s="74" t="s">
        <v>1284</v>
      </c>
      <c r="D38" s="95">
        <v>62</v>
      </c>
      <c r="E38" s="74">
        <v>24.89</v>
      </c>
      <c r="F38" s="73">
        <v>15.6</v>
      </c>
      <c r="G38" s="73">
        <v>100</v>
      </c>
      <c r="H38" s="73">
        <v>0</v>
      </c>
      <c r="I38" s="1">
        <v>3</v>
      </c>
      <c r="J38" s="74">
        <v>2</v>
      </c>
      <c r="K38" s="74">
        <v>2</v>
      </c>
      <c r="L38" s="74">
        <v>1.5</v>
      </c>
      <c r="M38" s="74">
        <v>0.5</v>
      </c>
      <c r="N38" s="74">
        <v>0.7</v>
      </c>
      <c r="O38" s="74">
        <v>0</v>
      </c>
      <c r="P38" s="74">
        <v>0</v>
      </c>
      <c r="Q38" s="1">
        <v>0.9</v>
      </c>
      <c r="R38" s="74">
        <v>1</v>
      </c>
      <c r="S38" s="74">
        <v>1</v>
      </c>
      <c r="T38" s="74">
        <v>3</v>
      </c>
      <c r="U38" s="74">
        <v>14.5</v>
      </c>
      <c r="V38" s="74">
        <v>2.5</v>
      </c>
      <c r="W38" s="74">
        <v>1</v>
      </c>
      <c r="X38" s="74">
        <v>1</v>
      </c>
      <c r="Y38" s="74">
        <v>1</v>
      </c>
      <c r="Z38" s="74">
        <v>2.5</v>
      </c>
      <c r="AA38" s="74">
        <v>1</v>
      </c>
      <c r="AB38" s="74">
        <v>0</v>
      </c>
      <c r="AC38" s="74">
        <v>0</v>
      </c>
      <c r="AD38" s="74">
        <v>1</v>
      </c>
      <c r="AE38" s="74">
        <v>1.5</v>
      </c>
      <c r="AF38" s="74">
        <v>1</v>
      </c>
      <c r="AG38" s="74">
        <v>2</v>
      </c>
      <c r="AH38" s="143" t="str">
        <f t="shared" si="0"/>
        <v/>
      </c>
      <c r="AI38" s="142" t="str">
        <f t="shared" si="1"/>
        <v/>
      </c>
    </row>
    <row r="39" spans="1:35">
      <c r="C39" s="74" t="s">
        <v>1279</v>
      </c>
      <c r="D39" s="95">
        <v>191</v>
      </c>
      <c r="E39" s="74">
        <v>81.709999999999994</v>
      </c>
      <c r="F39" s="73">
        <v>17</v>
      </c>
      <c r="G39" s="73">
        <v>100</v>
      </c>
      <c r="H39" s="73">
        <v>0</v>
      </c>
      <c r="I39" s="1">
        <v>2</v>
      </c>
      <c r="J39" s="74">
        <v>5</v>
      </c>
      <c r="K39" s="74">
        <v>2.5</v>
      </c>
      <c r="L39" s="74">
        <v>1.5</v>
      </c>
      <c r="M39" s="74">
        <v>0.5</v>
      </c>
      <c r="N39" s="74">
        <v>0.5</v>
      </c>
      <c r="O39" s="74">
        <v>0</v>
      </c>
      <c r="P39" s="74">
        <v>0</v>
      </c>
      <c r="Q39" s="1">
        <v>1</v>
      </c>
      <c r="R39" s="74">
        <v>0.5</v>
      </c>
      <c r="S39" s="74">
        <v>1.5</v>
      </c>
      <c r="T39" s="74">
        <v>2</v>
      </c>
      <c r="U39" s="74">
        <v>11.7</v>
      </c>
      <c r="V39" s="74">
        <v>2.5</v>
      </c>
      <c r="W39" s="74">
        <v>1</v>
      </c>
      <c r="X39" s="74">
        <v>1</v>
      </c>
      <c r="Y39" s="74">
        <v>0.5</v>
      </c>
      <c r="Z39" s="74">
        <v>0.5</v>
      </c>
      <c r="AA39" s="74">
        <v>0.5</v>
      </c>
      <c r="AB39" s="74">
        <v>0</v>
      </c>
      <c r="AC39" s="74">
        <v>0</v>
      </c>
      <c r="AD39" s="74">
        <v>1.5</v>
      </c>
      <c r="AE39" s="74">
        <v>0.7</v>
      </c>
      <c r="AF39" s="74">
        <v>0.5</v>
      </c>
      <c r="AG39" s="74">
        <v>3</v>
      </c>
      <c r="AH39" s="143" t="str">
        <f t="shared" si="0"/>
        <v/>
      </c>
      <c r="AI39" s="142" t="str">
        <f t="shared" si="1"/>
        <v/>
      </c>
    </row>
    <row r="40" spans="1:35">
      <c r="C40" s="74" t="s">
        <v>1066</v>
      </c>
      <c r="D40" s="95">
        <v>86</v>
      </c>
      <c r="E40" s="74">
        <v>50</v>
      </c>
      <c r="F40" s="73">
        <v>24.130000000000003</v>
      </c>
      <c r="G40" s="73">
        <v>100</v>
      </c>
      <c r="H40" s="73">
        <v>0</v>
      </c>
      <c r="I40" s="1">
        <v>2.23</v>
      </c>
      <c r="J40" s="74">
        <v>2.75</v>
      </c>
      <c r="K40" s="74">
        <v>3.2</v>
      </c>
      <c r="L40" s="74">
        <v>3.75</v>
      </c>
      <c r="M40" s="74">
        <v>2.2999999999999998</v>
      </c>
      <c r="N40" s="74">
        <v>1.05</v>
      </c>
      <c r="O40" s="74">
        <v>1.05</v>
      </c>
      <c r="P40" s="74">
        <v>1.05</v>
      </c>
      <c r="Q40" s="1">
        <v>1.05</v>
      </c>
      <c r="R40" s="74">
        <v>1.7</v>
      </c>
      <c r="S40" s="74">
        <v>1.7</v>
      </c>
      <c r="T40" s="74">
        <v>2.2999999999999998</v>
      </c>
      <c r="U40" s="74">
        <v>5.7200000000000006</v>
      </c>
      <c r="V40" s="74">
        <v>0.52</v>
      </c>
      <c r="W40" s="74">
        <v>0.6</v>
      </c>
      <c r="X40" s="74">
        <v>0.69</v>
      </c>
      <c r="Y40" s="74">
        <v>0.95</v>
      </c>
      <c r="Z40" s="74">
        <v>0.35</v>
      </c>
      <c r="AA40" s="74">
        <v>0.25</v>
      </c>
      <c r="AB40" s="74">
        <v>0.25</v>
      </c>
      <c r="AC40" s="74">
        <v>0.31</v>
      </c>
      <c r="AD40" s="74">
        <v>0.3</v>
      </c>
      <c r="AE40" s="74">
        <v>0.4</v>
      </c>
      <c r="AF40" s="74">
        <v>0.45</v>
      </c>
      <c r="AG40" s="74">
        <v>0.65</v>
      </c>
      <c r="AH40" s="143" t="str">
        <f t="shared" si="0"/>
        <v/>
      </c>
      <c r="AI40" s="142" t="str">
        <f t="shared" si="1"/>
        <v/>
      </c>
    </row>
    <row r="41" spans="1:35">
      <c r="C41" s="74" t="s">
        <v>1327</v>
      </c>
      <c r="D41" s="95">
        <v>37</v>
      </c>
      <c r="E41" s="74">
        <v>22</v>
      </c>
      <c r="F41" s="73">
        <v>10.799999999999999</v>
      </c>
      <c r="G41" s="73">
        <v>100</v>
      </c>
      <c r="H41" s="73">
        <v>0</v>
      </c>
      <c r="I41" s="1">
        <v>0.95</v>
      </c>
      <c r="J41" s="74">
        <v>1.1000000000000001</v>
      </c>
      <c r="K41" s="74">
        <v>1.6</v>
      </c>
      <c r="L41" s="74">
        <v>1.75</v>
      </c>
      <c r="M41" s="74">
        <v>1.3</v>
      </c>
      <c r="N41" s="74">
        <v>0.67</v>
      </c>
      <c r="O41" s="74">
        <v>0.56999999999999995</v>
      </c>
      <c r="P41" s="74">
        <v>0.56999999999999995</v>
      </c>
      <c r="Q41" s="1">
        <v>0.52</v>
      </c>
      <c r="R41" s="74">
        <v>0.52</v>
      </c>
      <c r="S41" s="74">
        <v>0.6</v>
      </c>
      <c r="T41" s="74">
        <v>0.65</v>
      </c>
      <c r="U41" s="74">
        <v>2.94</v>
      </c>
      <c r="V41" s="74">
        <v>0.3</v>
      </c>
      <c r="W41" s="74">
        <v>0.45</v>
      </c>
      <c r="X41" s="74">
        <v>0.35</v>
      </c>
      <c r="Y41" s="74">
        <v>0.5</v>
      </c>
      <c r="Z41" s="74">
        <v>0.15</v>
      </c>
      <c r="AA41" s="74">
        <v>0.12</v>
      </c>
      <c r="AB41" s="74">
        <v>7.0000000000000007E-2</v>
      </c>
      <c r="AC41" s="74">
        <v>0.1</v>
      </c>
      <c r="AD41" s="74">
        <v>0.1</v>
      </c>
      <c r="AE41" s="74">
        <v>0.25</v>
      </c>
      <c r="AF41" s="74">
        <v>0.25</v>
      </c>
      <c r="AG41" s="74">
        <v>0.3</v>
      </c>
      <c r="AH41" s="143" t="str">
        <f t="shared" si="0"/>
        <v/>
      </c>
      <c r="AI41" s="142" t="str">
        <f t="shared" si="1"/>
        <v/>
      </c>
    </row>
    <row r="42" spans="1:35">
      <c r="C42" s="74" t="s">
        <v>1334</v>
      </c>
      <c r="D42" s="95">
        <v>12</v>
      </c>
      <c r="E42" s="74">
        <v>4.5</v>
      </c>
      <c r="F42" s="73">
        <v>5.9499999999999993</v>
      </c>
      <c r="G42" s="73">
        <v>100</v>
      </c>
      <c r="H42" s="73">
        <v>0</v>
      </c>
      <c r="I42" s="1">
        <v>0.55000000000000004</v>
      </c>
      <c r="J42" s="74">
        <v>0.55000000000000004</v>
      </c>
      <c r="K42" s="74">
        <v>0.65</v>
      </c>
      <c r="L42" s="74">
        <v>0.88</v>
      </c>
      <c r="M42" s="74">
        <v>0.76</v>
      </c>
      <c r="N42" s="74">
        <v>0.43</v>
      </c>
      <c r="O42" s="74">
        <v>0.32</v>
      </c>
      <c r="P42" s="74">
        <v>0.31</v>
      </c>
      <c r="Q42" s="1">
        <v>0.31</v>
      </c>
      <c r="R42" s="74">
        <v>0.31</v>
      </c>
      <c r="S42" s="74">
        <v>0.44</v>
      </c>
      <c r="T42" s="74">
        <v>0.44</v>
      </c>
      <c r="U42" s="74">
        <v>1.2300000000000002</v>
      </c>
      <c r="V42" s="74">
        <v>7.0000000000000007E-2</v>
      </c>
      <c r="W42" s="74">
        <v>0.08</v>
      </c>
      <c r="X42" s="74">
        <v>0.15</v>
      </c>
      <c r="Y42" s="74">
        <v>0.15</v>
      </c>
      <c r="Z42" s="74">
        <v>0.05</v>
      </c>
      <c r="AA42" s="74">
        <v>0.04</v>
      </c>
      <c r="AB42" s="74">
        <v>0.04</v>
      </c>
      <c r="AC42" s="74">
        <v>0.15</v>
      </c>
      <c r="AD42" s="74">
        <v>0.1</v>
      </c>
      <c r="AE42" s="74">
        <v>0.15</v>
      </c>
      <c r="AF42" s="74">
        <v>0.1</v>
      </c>
      <c r="AG42" s="74">
        <v>0.15</v>
      </c>
      <c r="AH42" s="143" t="str">
        <f t="shared" si="0"/>
        <v/>
      </c>
      <c r="AI42" s="142" t="str">
        <f t="shared" si="1"/>
        <v/>
      </c>
    </row>
    <row r="43" spans="1:35">
      <c r="A43" s="94">
        <v>13205</v>
      </c>
      <c r="B43" s="74" t="s">
        <v>105</v>
      </c>
      <c r="C43" s="74" t="s">
        <v>1366</v>
      </c>
      <c r="D43" s="95">
        <v>8956</v>
      </c>
      <c r="E43" s="74">
        <v>12247.655000000001</v>
      </c>
      <c r="F43" s="73">
        <v>4306.5440000000008</v>
      </c>
      <c r="G43" s="73">
        <v>90.5625</v>
      </c>
      <c r="H43" s="73">
        <v>9.4375</v>
      </c>
      <c r="I43" s="1">
        <v>507.14</v>
      </c>
      <c r="J43" s="74">
        <v>426.15400000000005</v>
      </c>
      <c r="K43" s="74">
        <v>385.64</v>
      </c>
      <c r="L43" s="74">
        <v>498.07900000000001</v>
      </c>
      <c r="M43" s="74">
        <v>340.47700000000003</v>
      </c>
      <c r="N43" s="74">
        <v>301.27499999999998</v>
      </c>
      <c r="O43" s="74">
        <v>307.94799999999987</v>
      </c>
      <c r="P43" s="74">
        <v>279.233</v>
      </c>
      <c r="Q43" s="1">
        <v>304.13900000000001</v>
      </c>
      <c r="R43" s="74">
        <v>279.99199999999996</v>
      </c>
      <c r="S43" s="74">
        <v>320.79900000000004</v>
      </c>
      <c r="T43" s="74">
        <v>355.66800000000006</v>
      </c>
      <c r="U43" s="74">
        <v>2953.7719999999999</v>
      </c>
      <c r="V43" s="74">
        <v>350.25940000000003</v>
      </c>
      <c r="W43" s="74">
        <v>249.33430000000004</v>
      </c>
      <c r="X43" s="74">
        <v>227.2345</v>
      </c>
      <c r="Y43" s="74">
        <v>344.65069999999997</v>
      </c>
      <c r="Z43" s="74">
        <v>244.87840000000006</v>
      </c>
      <c r="AA43" s="74">
        <v>212.67109999999994</v>
      </c>
      <c r="AB43" s="74">
        <v>170.5763</v>
      </c>
      <c r="AC43" s="74">
        <v>191.6558</v>
      </c>
      <c r="AD43" s="74">
        <v>200.69300000000001</v>
      </c>
      <c r="AE43" s="74">
        <v>199.49640000000008</v>
      </c>
      <c r="AF43" s="74">
        <v>230.37389999999994</v>
      </c>
      <c r="AG43" s="74">
        <v>331.94819999999999</v>
      </c>
      <c r="AH43" s="143">
        <f t="shared" si="0"/>
        <v>123105</v>
      </c>
      <c r="AI43" s="142" t="str">
        <f t="shared" si="1"/>
        <v>123105-000</v>
      </c>
    </row>
    <row r="44" spans="1:35">
      <c r="C44" s="74" t="s">
        <v>1241</v>
      </c>
      <c r="D44" s="95">
        <v>623</v>
      </c>
      <c r="E44" s="74">
        <v>594</v>
      </c>
      <c r="F44" s="73">
        <v>9.3000000000000007</v>
      </c>
      <c r="G44" s="73">
        <v>100</v>
      </c>
      <c r="H44" s="73">
        <v>0</v>
      </c>
      <c r="I44" s="1">
        <v>1.2</v>
      </c>
      <c r="J44" s="74">
        <v>0.7</v>
      </c>
      <c r="K44" s="74">
        <v>0.6</v>
      </c>
      <c r="L44" s="74">
        <v>1</v>
      </c>
      <c r="M44" s="74">
        <v>0.8</v>
      </c>
      <c r="N44" s="74">
        <v>0.7</v>
      </c>
      <c r="O44" s="74">
        <v>0.6</v>
      </c>
      <c r="P44" s="74">
        <v>0.7</v>
      </c>
      <c r="Q44" s="1">
        <v>0.8</v>
      </c>
      <c r="R44" s="74">
        <v>0.8</v>
      </c>
      <c r="S44" s="74">
        <v>0.6</v>
      </c>
      <c r="T44" s="74">
        <v>0.8</v>
      </c>
      <c r="U44" s="74">
        <v>10.9</v>
      </c>
      <c r="V44" s="74">
        <v>1</v>
      </c>
      <c r="W44" s="74">
        <v>0.8</v>
      </c>
      <c r="X44" s="74">
        <v>0.8</v>
      </c>
      <c r="Y44" s="74">
        <v>1.2</v>
      </c>
      <c r="Z44" s="74">
        <v>0.8</v>
      </c>
      <c r="AA44" s="74">
        <v>0.8</v>
      </c>
      <c r="AB44" s="74">
        <v>0.8</v>
      </c>
      <c r="AC44" s="74">
        <v>0.8</v>
      </c>
      <c r="AD44" s="74">
        <v>0.8</v>
      </c>
      <c r="AE44" s="74">
        <v>0.8</v>
      </c>
      <c r="AF44" s="74">
        <v>0.8</v>
      </c>
      <c r="AG44" s="74">
        <v>1.5</v>
      </c>
      <c r="AH44" s="143" t="str">
        <f t="shared" si="0"/>
        <v/>
      </c>
      <c r="AI44" s="142" t="str">
        <f t="shared" si="1"/>
        <v/>
      </c>
    </row>
    <row r="45" spans="1:35">
      <c r="C45" s="74" t="s">
        <v>1192</v>
      </c>
      <c r="D45" s="95">
        <v>291</v>
      </c>
      <c r="E45" s="74">
        <v>458</v>
      </c>
      <c r="F45" s="73">
        <v>9.7999999999999989</v>
      </c>
      <c r="G45" s="73">
        <v>100</v>
      </c>
      <c r="H45" s="73">
        <v>0</v>
      </c>
      <c r="I45" s="1">
        <v>1.6</v>
      </c>
      <c r="J45" s="74">
        <v>0.6</v>
      </c>
      <c r="K45" s="74">
        <v>0.7</v>
      </c>
      <c r="L45" s="74">
        <v>1.6</v>
      </c>
      <c r="M45" s="74">
        <v>0.8</v>
      </c>
      <c r="N45" s="74">
        <v>0.6</v>
      </c>
      <c r="O45" s="74">
        <v>0.6</v>
      </c>
      <c r="P45" s="74">
        <v>0.5</v>
      </c>
      <c r="Q45" s="1">
        <v>0.5</v>
      </c>
      <c r="R45" s="74">
        <v>0.5</v>
      </c>
      <c r="S45" s="74">
        <v>0.6</v>
      </c>
      <c r="T45" s="74">
        <v>1.2</v>
      </c>
      <c r="U45" s="74">
        <v>10.5</v>
      </c>
      <c r="V45" s="74">
        <v>1.5</v>
      </c>
      <c r="W45" s="74">
        <v>0.8</v>
      </c>
      <c r="X45" s="74">
        <v>0.6</v>
      </c>
      <c r="Y45" s="74">
        <v>1</v>
      </c>
      <c r="Z45" s="74">
        <v>0.8</v>
      </c>
      <c r="AA45" s="74">
        <v>0.8</v>
      </c>
      <c r="AB45" s="74">
        <v>0.8</v>
      </c>
      <c r="AC45" s="74">
        <v>0.8</v>
      </c>
      <c r="AD45" s="74">
        <v>0.8</v>
      </c>
      <c r="AE45" s="74">
        <v>0.8</v>
      </c>
      <c r="AF45" s="74">
        <v>0.8</v>
      </c>
      <c r="AG45" s="74">
        <v>1</v>
      </c>
      <c r="AH45" s="143" t="str">
        <f t="shared" si="0"/>
        <v/>
      </c>
      <c r="AI45" s="142" t="str">
        <f t="shared" si="1"/>
        <v/>
      </c>
    </row>
    <row r="46" spans="1:35">
      <c r="C46" s="74" t="s">
        <v>1138</v>
      </c>
      <c r="D46" s="95">
        <v>31</v>
      </c>
      <c r="E46" s="74">
        <v>26.55</v>
      </c>
      <c r="F46" s="73">
        <v>1.8800000000000001</v>
      </c>
      <c r="G46" s="73">
        <v>100</v>
      </c>
      <c r="H46" s="73">
        <v>0</v>
      </c>
      <c r="I46" s="1">
        <v>0.2</v>
      </c>
      <c r="J46" s="74">
        <v>0.1</v>
      </c>
      <c r="K46" s="74">
        <v>0.1</v>
      </c>
      <c r="L46" s="74">
        <v>0.25</v>
      </c>
      <c r="M46" s="74">
        <v>0.1</v>
      </c>
      <c r="N46" s="74">
        <v>0.22</v>
      </c>
      <c r="O46" s="74">
        <v>0.1</v>
      </c>
      <c r="P46" s="74">
        <v>0.16</v>
      </c>
      <c r="Q46" s="1">
        <v>0.1</v>
      </c>
      <c r="R46" s="74">
        <v>0.2</v>
      </c>
      <c r="S46" s="74">
        <v>0.1</v>
      </c>
      <c r="T46" s="74">
        <v>0.25</v>
      </c>
      <c r="U46" s="74">
        <v>1.95</v>
      </c>
      <c r="V46" s="74">
        <v>0.3</v>
      </c>
      <c r="W46" s="74">
        <v>0.1</v>
      </c>
      <c r="X46" s="74">
        <v>0.1</v>
      </c>
      <c r="Y46" s="74">
        <v>0.3</v>
      </c>
      <c r="Z46" s="74">
        <v>0.1</v>
      </c>
      <c r="AA46" s="74">
        <v>0.2</v>
      </c>
      <c r="AB46" s="74">
        <v>0.1</v>
      </c>
      <c r="AC46" s="74">
        <v>0.15</v>
      </c>
      <c r="AD46" s="74">
        <v>0.15</v>
      </c>
      <c r="AE46" s="74">
        <v>0.15</v>
      </c>
      <c r="AF46" s="74">
        <v>0.1</v>
      </c>
      <c r="AG46" s="74">
        <v>0.2</v>
      </c>
      <c r="AH46" s="143" t="str">
        <f t="shared" si="0"/>
        <v/>
      </c>
      <c r="AI46" s="142" t="str">
        <f t="shared" si="1"/>
        <v/>
      </c>
    </row>
    <row r="47" spans="1:35">
      <c r="C47" s="74" t="s">
        <v>1187</v>
      </c>
      <c r="D47" s="95">
        <v>550</v>
      </c>
      <c r="E47" s="74">
        <v>2619.4</v>
      </c>
      <c r="F47" s="73">
        <v>1126.76</v>
      </c>
      <c r="G47" s="73">
        <v>40</v>
      </c>
      <c r="H47" s="73">
        <v>60</v>
      </c>
      <c r="I47" s="1">
        <v>153.26</v>
      </c>
      <c r="J47" s="74">
        <v>134.55000000000001</v>
      </c>
      <c r="K47" s="74">
        <v>114.56</v>
      </c>
      <c r="L47" s="74">
        <v>148.27000000000001</v>
      </c>
      <c r="M47" s="74">
        <v>95.46</v>
      </c>
      <c r="N47" s="74">
        <v>92.56</v>
      </c>
      <c r="O47" s="74">
        <v>95.8</v>
      </c>
      <c r="P47" s="74">
        <v>76.260000000000005</v>
      </c>
      <c r="Q47" s="1">
        <v>94.65</v>
      </c>
      <c r="R47" s="74">
        <v>54.63</v>
      </c>
      <c r="S47" s="74">
        <v>43.26</v>
      </c>
      <c r="T47" s="74">
        <v>23.5</v>
      </c>
      <c r="U47" s="74">
        <v>614.38</v>
      </c>
      <c r="V47" s="74">
        <v>76.53</v>
      </c>
      <c r="W47" s="74">
        <v>64.540000000000006</v>
      </c>
      <c r="X47" s="74">
        <v>56.82</v>
      </c>
      <c r="Y47" s="74">
        <v>44.25</v>
      </c>
      <c r="Z47" s="74">
        <v>32.619999999999997</v>
      </c>
      <c r="AA47" s="74">
        <v>27.85</v>
      </c>
      <c r="AB47" s="74">
        <v>25.96</v>
      </c>
      <c r="AC47" s="74">
        <v>44.12</v>
      </c>
      <c r="AD47" s="74">
        <v>48.54</v>
      </c>
      <c r="AE47" s="74">
        <v>54.63</v>
      </c>
      <c r="AF47" s="74">
        <v>63.26</v>
      </c>
      <c r="AG47" s="74">
        <v>75.260000000000005</v>
      </c>
      <c r="AH47" s="143" t="str">
        <f t="shared" si="0"/>
        <v/>
      </c>
      <c r="AI47" s="142" t="str">
        <f t="shared" si="1"/>
        <v/>
      </c>
    </row>
    <row r="48" spans="1:35">
      <c r="C48" s="74" t="s">
        <v>1054</v>
      </c>
      <c r="D48" s="95">
        <v>160</v>
      </c>
      <c r="E48" s="74">
        <v>249.1</v>
      </c>
      <c r="F48" s="73">
        <v>99.850000000000009</v>
      </c>
      <c r="G48" s="73">
        <v>70</v>
      </c>
      <c r="H48" s="73">
        <v>30</v>
      </c>
      <c r="I48" s="1">
        <v>7</v>
      </c>
      <c r="J48" s="74">
        <v>7.25</v>
      </c>
      <c r="K48" s="74">
        <v>7.5</v>
      </c>
      <c r="L48" s="74">
        <v>7.93</v>
      </c>
      <c r="M48" s="74">
        <v>8.5</v>
      </c>
      <c r="N48" s="74">
        <v>8.75</v>
      </c>
      <c r="O48" s="74">
        <v>9</v>
      </c>
      <c r="P48" s="74">
        <v>8.25</v>
      </c>
      <c r="Q48" s="1">
        <v>8.5</v>
      </c>
      <c r="R48" s="74">
        <v>8.65</v>
      </c>
      <c r="S48" s="74">
        <v>9</v>
      </c>
      <c r="T48" s="74">
        <v>9.52</v>
      </c>
      <c r="U48" s="74">
        <v>54.480000000000004</v>
      </c>
      <c r="V48" s="74">
        <v>5.46</v>
      </c>
      <c r="W48" s="74">
        <v>4.5599999999999996</v>
      </c>
      <c r="X48" s="74">
        <v>4.5</v>
      </c>
      <c r="Y48" s="74">
        <v>6.52</v>
      </c>
      <c r="Z48" s="74">
        <v>4.21</v>
      </c>
      <c r="AA48" s="74">
        <v>3.51</v>
      </c>
      <c r="AB48" s="74">
        <v>2.52</v>
      </c>
      <c r="AC48" s="74">
        <v>3.15</v>
      </c>
      <c r="AD48" s="74">
        <v>3.25</v>
      </c>
      <c r="AE48" s="74">
        <v>4.5199999999999996</v>
      </c>
      <c r="AF48" s="74">
        <v>5.75</v>
      </c>
      <c r="AG48" s="74">
        <v>6.53</v>
      </c>
      <c r="AH48" s="143" t="str">
        <f t="shared" si="0"/>
        <v/>
      </c>
      <c r="AI48" s="142" t="str">
        <f t="shared" si="1"/>
        <v/>
      </c>
    </row>
    <row r="49" spans="3:35">
      <c r="C49" s="74" t="s">
        <v>1034</v>
      </c>
      <c r="D49" s="95">
        <v>132</v>
      </c>
      <c r="E49" s="74">
        <v>183.97</v>
      </c>
      <c r="F49" s="73">
        <v>56.120000000000005</v>
      </c>
      <c r="G49" s="73">
        <v>20</v>
      </c>
      <c r="H49" s="73">
        <v>80</v>
      </c>
      <c r="I49" s="1">
        <v>3</v>
      </c>
      <c r="J49" s="74">
        <v>6.4</v>
      </c>
      <c r="K49" s="74">
        <v>5</v>
      </c>
      <c r="L49" s="74">
        <v>6.51</v>
      </c>
      <c r="M49" s="74">
        <v>5.1100000000000003</v>
      </c>
      <c r="N49" s="74">
        <v>3.6</v>
      </c>
      <c r="O49" s="74">
        <v>3.49</v>
      </c>
      <c r="P49" s="74">
        <v>3.56</v>
      </c>
      <c r="Q49" s="1">
        <v>3.49</v>
      </c>
      <c r="R49" s="74">
        <v>5.04</v>
      </c>
      <c r="S49" s="74">
        <v>5.49</v>
      </c>
      <c r="T49" s="74">
        <v>5.43</v>
      </c>
      <c r="U49" s="74">
        <v>39.349999999999994</v>
      </c>
      <c r="V49" s="74">
        <v>1.25</v>
      </c>
      <c r="W49" s="74">
        <v>3.26</v>
      </c>
      <c r="X49" s="74">
        <v>3.58</v>
      </c>
      <c r="Y49" s="74">
        <v>4.5199999999999996</v>
      </c>
      <c r="Z49" s="74">
        <v>3.95</v>
      </c>
      <c r="AA49" s="74">
        <v>2.65</v>
      </c>
      <c r="AB49" s="74">
        <v>3.54</v>
      </c>
      <c r="AC49" s="74">
        <v>2.59</v>
      </c>
      <c r="AD49" s="74">
        <v>2.15</v>
      </c>
      <c r="AE49" s="74">
        <v>3.05</v>
      </c>
      <c r="AF49" s="74">
        <v>4.28</v>
      </c>
      <c r="AG49" s="74">
        <v>4.53</v>
      </c>
      <c r="AH49" s="143" t="str">
        <f t="shared" si="0"/>
        <v/>
      </c>
      <c r="AI49" s="142" t="str">
        <f t="shared" si="1"/>
        <v/>
      </c>
    </row>
    <row r="50" spans="3:35">
      <c r="C50" s="74" t="s">
        <v>1155</v>
      </c>
      <c r="D50" s="95">
        <v>528</v>
      </c>
      <c r="E50" s="74">
        <v>511.08</v>
      </c>
      <c r="F50" s="73">
        <v>324.48</v>
      </c>
      <c r="G50" s="73">
        <v>70</v>
      </c>
      <c r="H50" s="73">
        <v>30</v>
      </c>
      <c r="I50" s="1">
        <v>26.7</v>
      </c>
      <c r="J50" s="74">
        <v>27.5</v>
      </c>
      <c r="K50" s="74">
        <v>25</v>
      </c>
      <c r="L50" s="74">
        <v>25.5</v>
      </c>
      <c r="M50" s="74">
        <v>26.4</v>
      </c>
      <c r="N50" s="74">
        <v>27.08</v>
      </c>
      <c r="O50" s="74">
        <v>28.5</v>
      </c>
      <c r="P50" s="74">
        <v>26</v>
      </c>
      <c r="Q50" s="1">
        <v>26.8</v>
      </c>
      <c r="R50" s="74">
        <v>28</v>
      </c>
      <c r="S50" s="74">
        <v>27.5</v>
      </c>
      <c r="T50" s="74">
        <v>29.5</v>
      </c>
      <c r="U50" s="74">
        <v>329.15000000000003</v>
      </c>
      <c r="V50" s="74">
        <v>28</v>
      </c>
      <c r="W50" s="74">
        <v>27.65</v>
      </c>
      <c r="X50" s="74">
        <v>25</v>
      </c>
      <c r="Y50" s="74">
        <v>24</v>
      </c>
      <c r="Z50" s="74">
        <v>26.5</v>
      </c>
      <c r="AA50" s="74">
        <v>27</v>
      </c>
      <c r="AB50" s="74">
        <v>28</v>
      </c>
      <c r="AC50" s="74">
        <v>27.5</v>
      </c>
      <c r="AD50" s="74">
        <v>29.6</v>
      </c>
      <c r="AE50" s="74">
        <v>28.1</v>
      </c>
      <c r="AF50" s="74">
        <v>27.8</v>
      </c>
      <c r="AG50" s="74">
        <v>30</v>
      </c>
      <c r="AH50" s="143" t="str">
        <f t="shared" si="0"/>
        <v/>
      </c>
      <c r="AI50" s="142" t="str">
        <f t="shared" si="1"/>
        <v/>
      </c>
    </row>
    <row r="51" spans="3:35">
      <c r="C51" s="74" t="s">
        <v>1046</v>
      </c>
      <c r="D51" s="95">
        <v>177</v>
      </c>
      <c r="E51" s="74">
        <v>169.75</v>
      </c>
      <c r="F51" s="73">
        <v>51.699999999999996</v>
      </c>
      <c r="G51" s="73">
        <v>70</v>
      </c>
      <c r="H51" s="73">
        <v>30</v>
      </c>
      <c r="I51" s="1">
        <v>4</v>
      </c>
      <c r="J51" s="74">
        <v>3.7</v>
      </c>
      <c r="K51" s="74">
        <v>3.8</v>
      </c>
      <c r="L51" s="74">
        <v>4</v>
      </c>
      <c r="M51" s="74">
        <v>4.5</v>
      </c>
      <c r="N51" s="74">
        <v>4.2</v>
      </c>
      <c r="O51" s="74">
        <v>4.5999999999999996</v>
      </c>
      <c r="P51" s="74">
        <v>4.4000000000000004</v>
      </c>
      <c r="Q51" s="1">
        <v>4.5999999999999996</v>
      </c>
      <c r="R51" s="74">
        <v>4.5</v>
      </c>
      <c r="S51" s="74">
        <v>4.4000000000000004</v>
      </c>
      <c r="T51" s="74">
        <v>5</v>
      </c>
      <c r="U51" s="74">
        <v>54</v>
      </c>
      <c r="V51" s="74">
        <v>4.5</v>
      </c>
      <c r="W51" s="74">
        <v>4.5</v>
      </c>
      <c r="X51" s="74">
        <v>4.5</v>
      </c>
      <c r="Y51" s="74">
        <v>4.5</v>
      </c>
      <c r="Z51" s="74">
        <v>4.5</v>
      </c>
      <c r="AA51" s="74">
        <v>4.5</v>
      </c>
      <c r="AB51" s="74">
        <v>4.5</v>
      </c>
      <c r="AC51" s="74">
        <v>4.5</v>
      </c>
      <c r="AD51" s="74">
        <v>4.5</v>
      </c>
      <c r="AE51" s="74">
        <v>4.5</v>
      </c>
      <c r="AF51" s="74">
        <v>4.5</v>
      </c>
      <c r="AG51" s="74">
        <v>4.5</v>
      </c>
      <c r="AH51" s="143" t="str">
        <f t="shared" si="0"/>
        <v/>
      </c>
      <c r="AI51" s="142" t="str">
        <f t="shared" si="1"/>
        <v/>
      </c>
    </row>
    <row r="52" spans="3:35">
      <c r="C52" s="74" t="s">
        <v>1255</v>
      </c>
      <c r="D52" s="95">
        <v>201</v>
      </c>
      <c r="E52" s="74">
        <v>406.435</v>
      </c>
      <c r="F52" s="73">
        <v>430.5</v>
      </c>
      <c r="G52" s="73">
        <v>80</v>
      </c>
      <c r="H52" s="73">
        <v>20</v>
      </c>
      <c r="I52" s="1">
        <v>45</v>
      </c>
      <c r="J52" s="74">
        <v>41</v>
      </c>
      <c r="K52" s="74">
        <v>30.5</v>
      </c>
      <c r="L52" s="74">
        <v>43</v>
      </c>
      <c r="M52" s="74">
        <v>42</v>
      </c>
      <c r="N52" s="74">
        <v>24.5</v>
      </c>
      <c r="O52" s="74">
        <v>25</v>
      </c>
      <c r="P52" s="74">
        <v>27</v>
      </c>
      <c r="Q52" s="1">
        <v>30</v>
      </c>
      <c r="R52" s="74">
        <v>37.5</v>
      </c>
      <c r="S52" s="74">
        <v>40</v>
      </c>
      <c r="T52" s="74">
        <v>45</v>
      </c>
      <c r="U52" s="74">
        <v>416.5</v>
      </c>
      <c r="V52" s="74">
        <v>41</v>
      </c>
      <c r="W52" s="74">
        <v>40</v>
      </c>
      <c r="X52" s="74">
        <v>35.5</v>
      </c>
      <c r="Y52" s="74">
        <v>43</v>
      </c>
      <c r="Z52" s="74">
        <v>38</v>
      </c>
      <c r="AA52" s="74">
        <v>24.5</v>
      </c>
      <c r="AB52" s="74">
        <v>25</v>
      </c>
      <c r="AC52" s="74">
        <v>27</v>
      </c>
      <c r="AD52" s="74">
        <v>30</v>
      </c>
      <c r="AE52" s="74">
        <v>37.5</v>
      </c>
      <c r="AF52" s="74">
        <v>30</v>
      </c>
      <c r="AG52" s="74">
        <v>45</v>
      </c>
      <c r="AH52" s="143" t="str">
        <f t="shared" si="0"/>
        <v/>
      </c>
      <c r="AI52" s="142" t="str">
        <f t="shared" si="1"/>
        <v/>
      </c>
    </row>
    <row r="53" spans="3:35">
      <c r="C53" s="74" t="s">
        <v>1204</v>
      </c>
      <c r="D53" s="95">
        <v>623</v>
      </c>
      <c r="E53" s="74">
        <v>594</v>
      </c>
      <c r="F53" s="73">
        <v>9.3000000000000007</v>
      </c>
      <c r="G53" s="73">
        <v>100</v>
      </c>
      <c r="H53" s="73">
        <v>0</v>
      </c>
      <c r="I53" s="1">
        <v>1.2</v>
      </c>
      <c r="J53" s="74">
        <v>0.7</v>
      </c>
      <c r="K53" s="74">
        <v>0.6</v>
      </c>
      <c r="L53" s="74">
        <v>1</v>
      </c>
      <c r="M53" s="74">
        <v>0.8</v>
      </c>
      <c r="N53" s="74">
        <v>0.7</v>
      </c>
      <c r="O53" s="74">
        <v>0.6</v>
      </c>
      <c r="P53" s="74">
        <v>0.7</v>
      </c>
      <c r="Q53" s="1">
        <v>0.8</v>
      </c>
      <c r="R53" s="74">
        <v>0.8</v>
      </c>
      <c r="S53" s="74">
        <v>0.6</v>
      </c>
      <c r="T53" s="74">
        <v>0.8</v>
      </c>
      <c r="U53" s="74">
        <v>10.9</v>
      </c>
      <c r="V53" s="74">
        <v>1</v>
      </c>
      <c r="W53" s="74">
        <v>0.8</v>
      </c>
      <c r="X53" s="74">
        <v>0.8</v>
      </c>
      <c r="Y53" s="74">
        <v>1.2</v>
      </c>
      <c r="Z53" s="74">
        <v>0.8</v>
      </c>
      <c r="AA53" s="74">
        <v>0.8</v>
      </c>
      <c r="AB53" s="74">
        <v>0.8</v>
      </c>
      <c r="AC53" s="74">
        <v>0.8</v>
      </c>
      <c r="AD53" s="74">
        <v>0.8</v>
      </c>
      <c r="AE53" s="74">
        <v>0.8</v>
      </c>
      <c r="AF53" s="74">
        <v>0.8</v>
      </c>
      <c r="AG53" s="74">
        <v>1.5</v>
      </c>
      <c r="AH53" s="143" t="str">
        <f t="shared" si="0"/>
        <v/>
      </c>
      <c r="AI53" s="142" t="str">
        <f t="shared" si="1"/>
        <v/>
      </c>
    </row>
    <row r="54" spans="3:35">
      <c r="C54" s="74" t="s">
        <v>1104</v>
      </c>
      <c r="D54" s="95">
        <v>291</v>
      </c>
      <c r="E54" s="74">
        <v>458</v>
      </c>
      <c r="F54" s="73">
        <v>9.7999999999999989</v>
      </c>
      <c r="G54" s="73">
        <v>100</v>
      </c>
      <c r="H54" s="73">
        <v>0</v>
      </c>
      <c r="I54" s="1">
        <v>1.6</v>
      </c>
      <c r="J54" s="74">
        <v>0.6</v>
      </c>
      <c r="K54" s="74">
        <v>0.7</v>
      </c>
      <c r="L54" s="74">
        <v>1.6</v>
      </c>
      <c r="M54" s="74">
        <v>0.8</v>
      </c>
      <c r="N54" s="74">
        <v>0.6</v>
      </c>
      <c r="O54" s="74">
        <v>0.6</v>
      </c>
      <c r="P54" s="74">
        <v>0.5</v>
      </c>
      <c r="Q54" s="1">
        <v>0.5</v>
      </c>
      <c r="R54" s="74">
        <v>0.5</v>
      </c>
      <c r="S54" s="74">
        <v>0.6</v>
      </c>
      <c r="T54" s="74">
        <v>1.2</v>
      </c>
      <c r="U54" s="74">
        <v>10.5</v>
      </c>
      <c r="V54" s="74">
        <v>1.5</v>
      </c>
      <c r="W54" s="74">
        <v>0.8</v>
      </c>
      <c r="X54" s="74">
        <v>0.6</v>
      </c>
      <c r="Y54" s="74">
        <v>1</v>
      </c>
      <c r="Z54" s="74">
        <v>0.8</v>
      </c>
      <c r="AA54" s="74">
        <v>0.8</v>
      </c>
      <c r="AB54" s="74">
        <v>0.8</v>
      </c>
      <c r="AC54" s="74">
        <v>0.8</v>
      </c>
      <c r="AD54" s="74">
        <v>0.8</v>
      </c>
      <c r="AE54" s="74">
        <v>0.8</v>
      </c>
      <c r="AF54" s="74">
        <v>0.8</v>
      </c>
      <c r="AG54" s="74">
        <v>1</v>
      </c>
      <c r="AH54" s="143" t="str">
        <f t="shared" si="0"/>
        <v/>
      </c>
      <c r="AI54" s="142" t="str">
        <f t="shared" si="1"/>
        <v/>
      </c>
    </row>
    <row r="55" spans="3:35">
      <c r="C55" s="74" t="s">
        <v>1290</v>
      </c>
      <c r="D55" s="95">
        <v>31</v>
      </c>
      <c r="E55" s="74">
        <v>26.55</v>
      </c>
      <c r="F55" s="73">
        <v>1.8800000000000001</v>
      </c>
      <c r="G55" s="73">
        <v>100</v>
      </c>
      <c r="H55" s="73">
        <v>0</v>
      </c>
      <c r="I55" s="1">
        <v>0.2</v>
      </c>
      <c r="J55" s="74">
        <v>0.1</v>
      </c>
      <c r="K55" s="74">
        <v>0.1</v>
      </c>
      <c r="L55" s="74">
        <v>0.25</v>
      </c>
      <c r="M55" s="74">
        <v>0.1</v>
      </c>
      <c r="N55" s="74">
        <v>0.22</v>
      </c>
      <c r="O55" s="74">
        <v>0.1</v>
      </c>
      <c r="P55" s="74">
        <v>0.16</v>
      </c>
      <c r="Q55" s="1">
        <v>0.1</v>
      </c>
      <c r="R55" s="74">
        <v>0.2</v>
      </c>
      <c r="S55" s="74">
        <v>0.1</v>
      </c>
      <c r="T55" s="74">
        <v>0.25</v>
      </c>
      <c r="U55" s="74">
        <v>1.95</v>
      </c>
      <c r="V55" s="74">
        <v>0.3</v>
      </c>
      <c r="W55" s="74">
        <v>0.1</v>
      </c>
      <c r="X55" s="74">
        <v>0.1</v>
      </c>
      <c r="Y55" s="74">
        <v>0.3</v>
      </c>
      <c r="Z55" s="74">
        <v>0.1</v>
      </c>
      <c r="AA55" s="74">
        <v>0.2</v>
      </c>
      <c r="AB55" s="74">
        <v>0.1</v>
      </c>
      <c r="AC55" s="74">
        <v>0.15</v>
      </c>
      <c r="AD55" s="74">
        <v>0.15</v>
      </c>
      <c r="AE55" s="74">
        <v>0.15</v>
      </c>
      <c r="AF55" s="74">
        <v>0.1</v>
      </c>
      <c r="AG55" s="74">
        <v>0.2</v>
      </c>
      <c r="AH55" s="143" t="str">
        <f t="shared" si="0"/>
        <v/>
      </c>
      <c r="AI55" s="142" t="str">
        <f t="shared" si="1"/>
        <v/>
      </c>
    </row>
    <row r="56" spans="3:35">
      <c r="C56" s="74" t="s">
        <v>1115</v>
      </c>
      <c r="D56" s="95">
        <v>1106</v>
      </c>
      <c r="E56" s="74">
        <v>1860</v>
      </c>
      <c r="F56" s="73">
        <v>19.879999999999995</v>
      </c>
      <c r="G56" s="73">
        <v>100</v>
      </c>
      <c r="H56" s="73">
        <v>0</v>
      </c>
      <c r="I56" s="1">
        <v>1.5820000000000001</v>
      </c>
      <c r="J56" s="74">
        <v>1.2809999999999999</v>
      </c>
      <c r="K56" s="74">
        <v>0.73499999999999999</v>
      </c>
      <c r="L56" s="74">
        <v>1.9950000000000001</v>
      </c>
      <c r="M56" s="74">
        <v>1.3859999999999999</v>
      </c>
      <c r="N56" s="74">
        <v>1.351</v>
      </c>
      <c r="O56" s="74">
        <v>2.149</v>
      </c>
      <c r="P56" s="74">
        <v>2.5339999999999998</v>
      </c>
      <c r="Q56" s="1">
        <v>1.694</v>
      </c>
      <c r="R56" s="74">
        <v>1.456</v>
      </c>
      <c r="S56" s="74">
        <v>1.631</v>
      </c>
      <c r="T56" s="74">
        <v>2.0859999999999999</v>
      </c>
      <c r="U56" s="74">
        <v>13.916</v>
      </c>
      <c r="V56" s="74">
        <v>1.1074000000000002</v>
      </c>
      <c r="W56" s="74">
        <v>0.89670000000000005</v>
      </c>
      <c r="X56" s="74">
        <v>0.51449999999999996</v>
      </c>
      <c r="Y56" s="74">
        <v>1.3965000000000001</v>
      </c>
      <c r="Z56" s="74">
        <v>0.97020000000000006</v>
      </c>
      <c r="AA56" s="74">
        <v>0.9457000000000001</v>
      </c>
      <c r="AB56" s="74">
        <v>1.5043</v>
      </c>
      <c r="AC56" s="74">
        <v>1.7738</v>
      </c>
      <c r="AD56" s="74">
        <v>1.1858</v>
      </c>
      <c r="AE56" s="74">
        <v>1.0192000000000001</v>
      </c>
      <c r="AF56" s="74">
        <v>1.1416999999999999</v>
      </c>
      <c r="AG56" s="74">
        <v>1.4601999999999999</v>
      </c>
      <c r="AH56" s="143" t="str">
        <f t="shared" si="0"/>
        <v/>
      </c>
      <c r="AI56" s="142" t="str">
        <f t="shared" si="1"/>
        <v/>
      </c>
    </row>
    <row r="57" spans="3:35">
      <c r="C57" s="74" t="s">
        <v>1040</v>
      </c>
      <c r="D57" s="95">
        <v>123</v>
      </c>
      <c r="E57" s="74">
        <v>305</v>
      </c>
      <c r="F57" s="73">
        <v>2.4999999999999996</v>
      </c>
      <c r="G57" s="73">
        <v>100</v>
      </c>
      <c r="H57" s="73">
        <v>0</v>
      </c>
      <c r="I57" s="1">
        <v>0.27600000000000002</v>
      </c>
      <c r="J57" s="74">
        <v>0.224</v>
      </c>
      <c r="K57" s="74">
        <v>0.11600000000000001</v>
      </c>
      <c r="L57" s="74">
        <v>5.6000000000000001E-2</v>
      </c>
      <c r="M57" s="74">
        <v>7.5999999999999998E-2</v>
      </c>
      <c r="N57" s="74">
        <v>0.184</v>
      </c>
      <c r="O57" s="74">
        <v>0.22800000000000001</v>
      </c>
      <c r="P57" s="74">
        <v>0.22800000000000001</v>
      </c>
      <c r="Q57" s="1">
        <v>0.26400000000000001</v>
      </c>
      <c r="R57" s="74">
        <v>0.26400000000000001</v>
      </c>
      <c r="S57" s="74">
        <v>0.26400000000000001</v>
      </c>
      <c r="T57" s="74">
        <v>0.32</v>
      </c>
      <c r="U57" s="74">
        <v>1.75</v>
      </c>
      <c r="V57" s="74">
        <v>0.19319999999999998</v>
      </c>
      <c r="W57" s="74">
        <v>0.15680000000000002</v>
      </c>
      <c r="X57" s="74">
        <v>8.1200000000000008E-2</v>
      </c>
      <c r="Y57" s="74">
        <v>3.9200000000000006E-2</v>
      </c>
      <c r="Z57" s="74">
        <v>5.3200000000000004E-2</v>
      </c>
      <c r="AA57" s="74">
        <v>0.1288</v>
      </c>
      <c r="AB57" s="74">
        <v>0.15959999999999999</v>
      </c>
      <c r="AC57" s="74">
        <v>0.15959999999999999</v>
      </c>
      <c r="AD57" s="74">
        <v>0.18480000000000002</v>
      </c>
      <c r="AE57" s="74">
        <v>0.18480000000000002</v>
      </c>
      <c r="AF57" s="74">
        <v>0.18480000000000002</v>
      </c>
      <c r="AG57" s="74">
        <v>0.224</v>
      </c>
      <c r="AH57" s="143" t="str">
        <f t="shared" si="0"/>
        <v/>
      </c>
      <c r="AI57" s="142" t="str">
        <f t="shared" si="1"/>
        <v/>
      </c>
    </row>
    <row r="58" spans="3:35">
      <c r="C58" s="74" t="s">
        <v>1132</v>
      </c>
      <c r="D58" s="95">
        <v>253</v>
      </c>
      <c r="E58" s="74">
        <v>282</v>
      </c>
      <c r="F58" s="73">
        <v>3.3</v>
      </c>
      <c r="G58" s="73">
        <v>100</v>
      </c>
      <c r="H58" s="73">
        <v>0</v>
      </c>
      <c r="I58" s="1">
        <v>0.28399999999999997</v>
      </c>
      <c r="J58" s="74">
        <v>0.24399999999999999</v>
      </c>
      <c r="K58" s="74">
        <v>0.184</v>
      </c>
      <c r="L58" s="74">
        <v>0.14000000000000001</v>
      </c>
      <c r="M58" s="74">
        <v>0.14000000000000001</v>
      </c>
      <c r="N58" s="74">
        <v>0.22800000000000001</v>
      </c>
      <c r="O58" s="74">
        <v>0.33200000000000002</v>
      </c>
      <c r="P58" s="74">
        <v>0.33200000000000002</v>
      </c>
      <c r="Q58" s="1">
        <v>0.33200000000000002</v>
      </c>
      <c r="R58" s="74">
        <v>0.33200000000000002</v>
      </c>
      <c r="S58" s="74">
        <v>0.33200000000000002</v>
      </c>
      <c r="T58" s="74">
        <v>0.42</v>
      </c>
      <c r="U58" s="74">
        <v>2.31</v>
      </c>
      <c r="V58" s="74">
        <v>0.1988</v>
      </c>
      <c r="W58" s="74">
        <v>0.17080000000000001</v>
      </c>
      <c r="X58" s="74">
        <v>0.1288</v>
      </c>
      <c r="Y58" s="74">
        <v>9.8000000000000004E-2</v>
      </c>
      <c r="Z58" s="74">
        <v>9.8000000000000004E-2</v>
      </c>
      <c r="AA58" s="74">
        <v>0.15959999999999999</v>
      </c>
      <c r="AB58" s="74">
        <v>0.2324</v>
      </c>
      <c r="AC58" s="74">
        <v>0.2324</v>
      </c>
      <c r="AD58" s="74">
        <v>0.2324</v>
      </c>
      <c r="AE58" s="74">
        <v>0.2324</v>
      </c>
      <c r="AF58" s="74">
        <v>0.2324</v>
      </c>
      <c r="AG58" s="74">
        <v>0.29399999999999998</v>
      </c>
      <c r="AH58" s="143" t="str">
        <f t="shared" si="0"/>
        <v/>
      </c>
      <c r="AI58" s="142" t="str">
        <f t="shared" si="1"/>
        <v/>
      </c>
    </row>
    <row r="59" spans="3:35">
      <c r="C59" s="74" t="s">
        <v>1176</v>
      </c>
      <c r="D59" s="95">
        <v>557</v>
      </c>
      <c r="E59" s="74">
        <v>568</v>
      </c>
      <c r="F59" s="73">
        <v>177.6</v>
      </c>
      <c r="G59" s="73">
        <v>88</v>
      </c>
      <c r="H59" s="73">
        <v>12</v>
      </c>
      <c r="I59" s="1">
        <v>30.2</v>
      </c>
      <c r="J59" s="74">
        <v>12.1</v>
      </c>
      <c r="K59" s="74">
        <v>9.8000000000000007</v>
      </c>
      <c r="L59" s="74">
        <v>38.299999999999997</v>
      </c>
      <c r="M59" s="74">
        <v>8.5</v>
      </c>
      <c r="N59" s="74">
        <v>4.1500000000000004</v>
      </c>
      <c r="O59" s="74">
        <v>7.2</v>
      </c>
      <c r="P59" s="74">
        <v>7.7</v>
      </c>
      <c r="Q59" s="1">
        <v>10.15</v>
      </c>
      <c r="R59" s="74">
        <v>11.2</v>
      </c>
      <c r="S59" s="74">
        <v>11.8</v>
      </c>
      <c r="T59" s="74">
        <v>26.5</v>
      </c>
      <c r="U59" s="74">
        <v>18</v>
      </c>
      <c r="V59" s="74">
        <v>3.5</v>
      </c>
      <c r="W59" s="74">
        <v>1</v>
      </c>
      <c r="X59" s="74">
        <v>1</v>
      </c>
      <c r="Y59" s="74">
        <v>3.5</v>
      </c>
      <c r="Z59" s="74">
        <v>1</v>
      </c>
      <c r="AA59" s="74">
        <v>0.5</v>
      </c>
      <c r="AB59" s="74">
        <v>1</v>
      </c>
      <c r="AC59" s="74">
        <v>1</v>
      </c>
      <c r="AD59" s="74">
        <v>0.5</v>
      </c>
      <c r="AE59" s="74">
        <v>1</v>
      </c>
      <c r="AF59" s="74">
        <v>1</v>
      </c>
      <c r="AG59" s="74">
        <v>3</v>
      </c>
      <c r="AH59" s="143" t="str">
        <f t="shared" si="0"/>
        <v/>
      </c>
      <c r="AI59" s="142" t="str">
        <f t="shared" si="1"/>
        <v/>
      </c>
    </row>
    <row r="60" spans="3:35">
      <c r="C60" s="74" t="s">
        <v>1171</v>
      </c>
      <c r="D60" s="95">
        <v>206</v>
      </c>
      <c r="E60" s="74">
        <v>232</v>
      </c>
      <c r="F60" s="73">
        <v>60.399999999999991</v>
      </c>
      <c r="G60" s="73">
        <v>100</v>
      </c>
      <c r="H60" s="73">
        <v>0</v>
      </c>
      <c r="I60" s="1">
        <v>14.7</v>
      </c>
      <c r="J60" s="74">
        <v>5.0999999999999996</v>
      </c>
      <c r="K60" s="74">
        <v>4.0999999999999996</v>
      </c>
      <c r="L60" s="74">
        <v>12.2</v>
      </c>
      <c r="M60" s="74">
        <v>1.8</v>
      </c>
      <c r="N60" s="74">
        <v>1.2</v>
      </c>
      <c r="O60" s="74">
        <v>1.2</v>
      </c>
      <c r="P60" s="74">
        <v>1.3</v>
      </c>
      <c r="Q60" s="1">
        <v>1.7</v>
      </c>
      <c r="R60" s="74">
        <v>3.3</v>
      </c>
      <c r="S60" s="74">
        <v>3.5</v>
      </c>
      <c r="T60" s="74">
        <v>10.3</v>
      </c>
      <c r="U60" s="74">
        <v>62.100000000000009</v>
      </c>
      <c r="V60" s="74">
        <v>14.8</v>
      </c>
      <c r="W60" s="74">
        <v>7</v>
      </c>
      <c r="X60" s="74">
        <v>3.7</v>
      </c>
      <c r="Y60" s="74">
        <v>13.5</v>
      </c>
      <c r="Z60" s="74">
        <v>1.9</v>
      </c>
      <c r="AA60" s="74">
        <v>1.2</v>
      </c>
      <c r="AB60" s="74">
        <v>0.7</v>
      </c>
      <c r="AC60" s="74">
        <v>0.9</v>
      </c>
      <c r="AD60" s="74">
        <v>1.2</v>
      </c>
      <c r="AE60" s="74">
        <v>2.5</v>
      </c>
      <c r="AF60" s="74">
        <v>3.7</v>
      </c>
      <c r="AG60" s="74">
        <v>11</v>
      </c>
      <c r="AH60" s="143" t="str">
        <f t="shared" si="0"/>
        <v/>
      </c>
      <c r="AI60" s="142" t="str">
        <f t="shared" si="1"/>
        <v/>
      </c>
    </row>
    <row r="61" spans="3:35">
      <c r="C61" s="74" t="s">
        <v>1309</v>
      </c>
      <c r="D61" s="95">
        <v>104</v>
      </c>
      <c r="E61" s="74">
        <v>117.5</v>
      </c>
      <c r="F61" s="73">
        <v>27.85</v>
      </c>
      <c r="G61" s="73">
        <v>100</v>
      </c>
      <c r="H61" s="73">
        <v>0</v>
      </c>
      <c r="I61" s="1">
        <v>6.9</v>
      </c>
      <c r="J61" s="74">
        <v>1.7</v>
      </c>
      <c r="K61" s="74">
        <v>1.9</v>
      </c>
      <c r="L61" s="74">
        <v>5.4</v>
      </c>
      <c r="M61" s="74">
        <v>1.3</v>
      </c>
      <c r="N61" s="74">
        <v>1.5</v>
      </c>
      <c r="O61" s="74">
        <v>0.6</v>
      </c>
      <c r="P61" s="74">
        <v>1.1499999999999999</v>
      </c>
      <c r="Q61" s="1">
        <v>0.85</v>
      </c>
      <c r="R61" s="74">
        <v>0.9</v>
      </c>
      <c r="S61" s="74">
        <v>1.85</v>
      </c>
      <c r="T61" s="74">
        <v>3.8</v>
      </c>
      <c r="U61" s="74">
        <v>27.849999999999998</v>
      </c>
      <c r="V61" s="74">
        <v>6.5</v>
      </c>
      <c r="W61" s="74">
        <v>1.6</v>
      </c>
      <c r="X61" s="74">
        <v>1.9</v>
      </c>
      <c r="Y61" s="74">
        <v>5.85</v>
      </c>
      <c r="Z61" s="74">
        <v>1.35</v>
      </c>
      <c r="AA61" s="74">
        <v>1.5</v>
      </c>
      <c r="AB61" s="74">
        <v>0.5</v>
      </c>
      <c r="AC61" s="74">
        <v>1.2</v>
      </c>
      <c r="AD61" s="74">
        <v>0.9</v>
      </c>
      <c r="AE61" s="74">
        <v>0.9</v>
      </c>
      <c r="AF61" s="74">
        <v>1.85</v>
      </c>
      <c r="AG61" s="74">
        <v>3.8</v>
      </c>
      <c r="AH61" s="143" t="str">
        <f t="shared" si="0"/>
        <v/>
      </c>
      <c r="AI61" s="142" t="str">
        <f t="shared" si="1"/>
        <v/>
      </c>
    </row>
    <row r="62" spans="3:35">
      <c r="C62" s="74" t="s">
        <v>1343</v>
      </c>
      <c r="D62" s="95">
        <v>137</v>
      </c>
      <c r="E62" s="74">
        <v>126.79</v>
      </c>
      <c r="F62" s="73">
        <v>25</v>
      </c>
      <c r="G62" s="73">
        <v>100</v>
      </c>
      <c r="H62" s="73">
        <v>0</v>
      </c>
      <c r="I62" s="1">
        <v>5</v>
      </c>
      <c r="J62" s="74">
        <v>5</v>
      </c>
      <c r="K62" s="74">
        <v>5</v>
      </c>
      <c r="L62" s="74">
        <v>5</v>
      </c>
      <c r="M62" s="74">
        <v>5</v>
      </c>
      <c r="N62" s="74">
        <v>0</v>
      </c>
      <c r="O62" s="74">
        <v>0</v>
      </c>
      <c r="P62" s="74">
        <v>0</v>
      </c>
      <c r="Q62" s="1">
        <v>0</v>
      </c>
      <c r="R62" s="74">
        <v>0</v>
      </c>
      <c r="S62" s="74">
        <v>0</v>
      </c>
      <c r="T62" s="74">
        <v>0</v>
      </c>
      <c r="U62" s="74">
        <v>17.73</v>
      </c>
      <c r="V62" s="74">
        <v>0</v>
      </c>
      <c r="W62" s="74">
        <v>0</v>
      </c>
      <c r="X62" s="74">
        <v>0</v>
      </c>
      <c r="Y62" s="74">
        <v>5.91</v>
      </c>
      <c r="Z62" s="74">
        <v>5.91</v>
      </c>
      <c r="AA62" s="74">
        <v>5.91</v>
      </c>
      <c r="AB62" s="74">
        <v>0</v>
      </c>
      <c r="AC62" s="74">
        <v>0</v>
      </c>
      <c r="AD62" s="74">
        <v>0</v>
      </c>
      <c r="AE62" s="74">
        <v>0</v>
      </c>
      <c r="AF62" s="74">
        <v>0</v>
      </c>
      <c r="AG62" s="74">
        <v>0</v>
      </c>
      <c r="AH62" s="143" t="str">
        <f t="shared" si="0"/>
        <v/>
      </c>
      <c r="AI62" s="142" t="str">
        <f t="shared" si="1"/>
        <v/>
      </c>
    </row>
    <row r="63" spans="3:35">
      <c r="C63" s="74" t="s">
        <v>1079</v>
      </c>
      <c r="D63" s="95">
        <v>143</v>
      </c>
      <c r="E63" s="74">
        <v>100.51</v>
      </c>
      <c r="F63" s="73">
        <v>31.72</v>
      </c>
      <c r="G63" s="73">
        <v>100</v>
      </c>
      <c r="H63" s="73">
        <v>0</v>
      </c>
      <c r="I63" s="1">
        <v>4.93</v>
      </c>
      <c r="J63" s="74">
        <v>4.93</v>
      </c>
      <c r="K63" s="74">
        <v>4.93</v>
      </c>
      <c r="L63" s="74">
        <v>4.93</v>
      </c>
      <c r="M63" s="74">
        <v>1.5</v>
      </c>
      <c r="N63" s="74">
        <v>1.5</v>
      </c>
      <c r="O63" s="74">
        <v>1.5</v>
      </c>
      <c r="P63" s="74">
        <v>1.5</v>
      </c>
      <c r="Q63" s="1">
        <v>1.5</v>
      </c>
      <c r="R63" s="74">
        <v>1.5</v>
      </c>
      <c r="S63" s="74">
        <v>1.5</v>
      </c>
      <c r="T63" s="74">
        <v>1.5</v>
      </c>
      <c r="U63" s="74">
        <v>75.381</v>
      </c>
      <c r="V63" s="74">
        <v>0</v>
      </c>
      <c r="W63" s="74">
        <v>0</v>
      </c>
      <c r="X63" s="74">
        <v>0</v>
      </c>
      <c r="Y63" s="74">
        <v>25.126999999999999</v>
      </c>
      <c r="Z63" s="74">
        <v>25.126999999999999</v>
      </c>
      <c r="AA63" s="74">
        <v>25.126999999999999</v>
      </c>
      <c r="AB63" s="74">
        <v>0</v>
      </c>
      <c r="AC63" s="74">
        <v>0</v>
      </c>
      <c r="AD63" s="74">
        <v>0</v>
      </c>
      <c r="AE63" s="74">
        <v>0</v>
      </c>
      <c r="AF63" s="74">
        <v>0</v>
      </c>
      <c r="AG63" s="74">
        <v>0</v>
      </c>
      <c r="AH63" s="143" t="str">
        <f t="shared" si="0"/>
        <v/>
      </c>
      <c r="AI63" s="142" t="str">
        <f t="shared" si="1"/>
        <v/>
      </c>
    </row>
    <row r="64" spans="3:35">
      <c r="C64" s="74" t="s">
        <v>1087</v>
      </c>
      <c r="D64" s="95">
        <v>80</v>
      </c>
      <c r="E64" s="74">
        <v>68.08</v>
      </c>
      <c r="F64" s="73">
        <v>44.099999999999994</v>
      </c>
      <c r="G64" s="73">
        <v>100</v>
      </c>
      <c r="H64" s="73">
        <v>0</v>
      </c>
      <c r="I64" s="1">
        <v>6.3</v>
      </c>
      <c r="J64" s="74">
        <v>6.3</v>
      </c>
      <c r="K64" s="74">
        <v>6.3</v>
      </c>
      <c r="L64" s="74">
        <v>6.3</v>
      </c>
      <c r="M64" s="74">
        <v>6.3</v>
      </c>
      <c r="N64" s="74">
        <v>0</v>
      </c>
      <c r="O64" s="74">
        <v>0</v>
      </c>
      <c r="P64" s="74">
        <v>0</v>
      </c>
      <c r="Q64" s="1">
        <v>0</v>
      </c>
      <c r="R64" s="74">
        <v>0</v>
      </c>
      <c r="S64" s="74">
        <v>6.3</v>
      </c>
      <c r="T64" s="74">
        <v>6.3</v>
      </c>
      <c r="U64" s="74">
        <v>23.82</v>
      </c>
      <c r="V64" s="74">
        <v>0</v>
      </c>
      <c r="W64" s="74">
        <v>0</v>
      </c>
      <c r="X64" s="74">
        <v>0</v>
      </c>
      <c r="Y64" s="74">
        <v>7.94</v>
      </c>
      <c r="Z64" s="74">
        <v>7.94</v>
      </c>
      <c r="AA64" s="74">
        <v>7.94</v>
      </c>
      <c r="AB64" s="74">
        <v>0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143" t="str">
        <f t="shared" si="0"/>
        <v/>
      </c>
      <c r="AI64" s="142" t="str">
        <f t="shared" si="1"/>
        <v/>
      </c>
    </row>
    <row r="65" spans="3:35">
      <c r="C65" s="74" t="s">
        <v>1221</v>
      </c>
      <c r="D65" s="95">
        <v>45</v>
      </c>
      <c r="E65" s="74">
        <v>18.5</v>
      </c>
      <c r="F65" s="73">
        <v>15.749999999999998</v>
      </c>
      <c r="G65" s="73">
        <v>100</v>
      </c>
      <c r="H65" s="73">
        <v>0</v>
      </c>
      <c r="I65" s="1">
        <v>1.47</v>
      </c>
      <c r="J65" s="74">
        <v>1.47</v>
      </c>
      <c r="K65" s="74">
        <v>1.47</v>
      </c>
      <c r="L65" s="74">
        <v>1.47</v>
      </c>
      <c r="M65" s="74">
        <v>1.2</v>
      </c>
      <c r="N65" s="74">
        <v>1.2</v>
      </c>
      <c r="O65" s="74">
        <v>1.2</v>
      </c>
      <c r="P65" s="74">
        <v>1.1000000000000001</v>
      </c>
      <c r="Q65" s="1">
        <v>1.1000000000000001</v>
      </c>
      <c r="R65" s="74">
        <v>1.1000000000000001</v>
      </c>
      <c r="S65" s="74">
        <v>1.47</v>
      </c>
      <c r="T65" s="74">
        <v>1.5</v>
      </c>
      <c r="U65" s="74">
        <v>16</v>
      </c>
      <c r="V65" s="74">
        <v>1.5</v>
      </c>
      <c r="W65" s="74">
        <v>0.75</v>
      </c>
      <c r="X65" s="74">
        <v>0.75</v>
      </c>
      <c r="Y65" s="74">
        <v>1.2</v>
      </c>
      <c r="Z65" s="74">
        <v>0.8</v>
      </c>
      <c r="AA65" s="74">
        <v>0.7</v>
      </c>
      <c r="AB65" s="74">
        <v>0.7</v>
      </c>
      <c r="AC65" s="74">
        <v>0.7</v>
      </c>
      <c r="AD65" s="74">
        <v>0.7</v>
      </c>
      <c r="AE65" s="74">
        <v>0.5</v>
      </c>
      <c r="AF65" s="74">
        <v>6.5</v>
      </c>
      <c r="AG65" s="74">
        <v>1.2</v>
      </c>
      <c r="AH65" s="143" t="str">
        <f t="shared" si="0"/>
        <v/>
      </c>
      <c r="AI65" s="142" t="str">
        <f t="shared" si="1"/>
        <v/>
      </c>
    </row>
    <row r="66" spans="3:35">
      <c r="C66" s="74" t="s">
        <v>1296</v>
      </c>
      <c r="D66" s="95">
        <v>206</v>
      </c>
      <c r="E66" s="74">
        <v>232</v>
      </c>
      <c r="F66" s="73">
        <v>60.399999999999991</v>
      </c>
      <c r="G66" s="73">
        <v>100</v>
      </c>
      <c r="H66" s="73">
        <v>0</v>
      </c>
      <c r="I66" s="1">
        <v>14.7</v>
      </c>
      <c r="J66" s="74">
        <v>5.0999999999999996</v>
      </c>
      <c r="K66" s="74">
        <v>4.0999999999999996</v>
      </c>
      <c r="L66" s="74">
        <v>12.2</v>
      </c>
      <c r="M66" s="74">
        <v>1.8</v>
      </c>
      <c r="N66" s="74">
        <v>1.2</v>
      </c>
      <c r="O66" s="74">
        <v>1.2</v>
      </c>
      <c r="P66" s="74">
        <v>1.3</v>
      </c>
      <c r="Q66" s="1">
        <v>1.7</v>
      </c>
      <c r="R66" s="74">
        <v>3.3</v>
      </c>
      <c r="S66" s="74">
        <v>3.5</v>
      </c>
      <c r="T66" s="74">
        <v>10.3</v>
      </c>
      <c r="U66" s="74">
        <v>53.900000000000013</v>
      </c>
      <c r="V66" s="74">
        <v>12</v>
      </c>
      <c r="W66" s="74">
        <v>7</v>
      </c>
      <c r="X66" s="74">
        <v>3.7</v>
      </c>
      <c r="Y66" s="74">
        <v>8</v>
      </c>
      <c r="Z66" s="74">
        <v>2</v>
      </c>
      <c r="AA66" s="74">
        <v>1.2</v>
      </c>
      <c r="AB66" s="74">
        <v>0.7</v>
      </c>
      <c r="AC66" s="74">
        <v>0.9</v>
      </c>
      <c r="AD66" s="74">
        <v>1.2</v>
      </c>
      <c r="AE66" s="74">
        <v>2.5</v>
      </c>
      <c r="AF66" s="74">
        <v>3.7</v>
      </c>
      <c r="AG66" s="74">
        <v>11</v>
      </c>
      <c r="AH66" s="143" t="str">
        <f t="shared" si="0"/>
        <v/>
      </c>
      <c r="AI66" s="142" t="str">
        <f t="shared" si="1"/>
        <v/>
      </c>
    </row>
    <row r="67" spans="3:35">
      <c r="C67" s="74" t="s">
        <v>1315</v>
      </c>
      <c r="D67" s="95">
        <v>104</v>
      </c>
      <c r="E67" s="74">
        <v>117.5</v>
      </c>
      <c r="F67" s="73">
        <v>27.85</v>
      </c>
      <c r="G67" s="73">
        <v>100</v>
      </c>
      <c r="H67" s="73">
        <v>0</v>
      </c>
      <c r="I67" s="1">
        <v>6.9</v>
      </c>
      <c r="J67" s="74">
        <v>1.7</v>
      </c>
      <c r="K67" s="74">
        <v>1.9</v>
      </c>
      <c r="L67" s="74">
        <v>5.4</v>
      </c>
      <c r="M67" s="74">
        <v>1.3</v>
      </c>
      <c r="N67" s="74">
        <v>1.5</v>
      </c>
      <c r="O67" s="74">
        <v>0.6</v>
      </c>
      <c r="P67" s="74">
        <v>1.1499999999999999</v>
      </c>
      <c r="Q67" s="1">
        <v>0.85</v>
      </c>
      <c r="R67" s="74">
        <v>0.9</v>
      </c>
      <c r="S67" s="74">
        <v>1.85</v>
      </c>
      <c r="T67" s="74">
        <v>3.8</v>
      </c>
      <c r="U67" s="74">
        <v>26.349999999999998</v>
      </c>
      <c r="V67" s="74">
        <v>6.5</v>
      </c>
      <c r="W67" s="74">
        <v>1.6</v>
      </c>
      <c r="X67" s="74">
        <v>1.9</v>
      </c>
      <c r="Y67" s="74">
        <v>4.8499999999999996</v>
      </c>
      <c r="Z67" s="74">
        <v>1.35</v>
      </c>
      <c r="AA67" s="74">
        <v>1.5</v>
      </c>
      <c r="AB67" s="74">
        <v>0.5</v>
      </c>
      <c r="AC67" s="74">
        <v>0.7</v>
      </c>
      <c r="AD67" s="74">
        <v>0.9</v>
      </c>
      <c r="AE67" s="74">
        <v>0.9</v>
      </c>
      <c r="AF67" s="74">
        <v>1.85</v>
      </c>
      <c r="AG67" s="74">
        <v>3.8</v>
      </c>
      <c r="AH67" s="143" t="str">
        <f t="shared" si="0"/>
        <v/>
      </c>
      <c r="AI67" s="142" t="str">
        <f t="shared" si="1"/>
        <v/>
      </c>
    </row>
    <row r="68" spans="3:35">
      <c r="C68" s="74" t="s">
        <v>1144</v>
      </c>
      <c r="D68" s="95">
        <v>789</v>
      </c>
      <c r="E68" s="74">
        <v>816</v>
      </c>
      <c r="F68" s="73">
        <v>15.749999999999998</v>
      </c>
      <c r="G68" s="73">
        <v>100</v>
      </c>
      <c r="H68" s="73">
        <v>0</v>
      </c>
      <c r="I68" s="1">
        <v>1.47</v>
      </c>
      <c r="J68" s="74">
        <v>1.47</v>
      </c>
      <c r="K68" s="74">
        <v>1.47</v>
      </c>
      <c r="L68" s="74">
        <v>1.47</v>
      </c>
      <c r="M68" s="74">
        <v>1.2</v>
      </c>
      <c r="N68" s="74">
        <v>1.2</v>
      </c>
      <c r="O68" s="74">
        <v>1.2</v>
      </c>
      <c r="P68" s="74">
        <v>1.1000000000000001</v>
      </c>
      <c r="Q68" s="1">
        <v>1.1000000000000001</v>
      </c>
      <c r="R68" s="74">
        <v>1.1000000000000001</v>
      </c>
      <c r="S68" s="74">
        <v>1.47</v>
      </c>
      <c r="T68" s="74">
        <v>1.5</v>
      </c>
      <c r="U68" s="74">
        <v>10.25</v>
      </c>
      <c r="V68" s="74">
        <v>1.2</v>
      </c>
      <c r="W68" s="74">
        <v>0.9</v>
      </c>
      <c r="X68" s="74">
        <v>0.75</v>
      </c>
      <c r="Y68" s="74">
        <v>1</v>
      </c>
      <c r="Z68" s="74">
        <v>0.8</v>
      </c>
      <c r="AA68" s="74">
        <v>0.7</v>
      </c>
      <c r="AB68" s="74">
        <v>0.7</v>
      </c>
      <c r="AC68" s="74">
        <v>0.7</v>
      </c>
      <c r="AD68" s="74">
        <v>0.8</v>
      </c>
      <c r="AE68" s="74">
        <v>0.5</v>
      </c>
      <c r="AF68" s="74">
        <v>1</v>
      </c>
      <c r="AG68" s="74">
        <v>1.2</v>
      </c>
      <c r="AH68" s="143" t="str">
        <f t="shared" si="0"/>
        <v/>
      </c>
      <c r="AI68" s="142" t="str">
        <f t="shared" si="1"/>
        <v/>
      </c>
    </row>
    <row r="69" spans="3:35">
      <c r="C69" s="74" t="s">
        <v>1234</v>
      </c>
      <c r="D69" s="95">
        <v>450</v>
      </c>
      <c r="E69" s="74">
        <v>607</v>
      </c>
      <c r="F69" s="73">
        <v>58.349999999999994</v>
      </c>
      <c r="G69" s="73">
        <v>100</v>
      </c>
      <c r="H69" s="73">
        <v>0</v>
      </c>
      <c r="I69" s="1">
        <v>14.7</v>
      </c>
      <c r="J69" s="74">
        <v>5.0999999999999996</v>
      </c>
      <c r="K69" s="74">
        <v>4.0999999999999996</v>
      </c>
      <c r="L69" s="74">
        <v>12.2</v>
      </c>
      <c r="M69" s="74">
        <v>1.8</v>
      </c>
      <c r="N69" s="74">
        <v>1.2</v>
      </c>
      <c r="O69" s="74">
        <v>1.2</v>
      </c>
      <c r="P69" s="74">
        <v>1.3</v>
      </c>
      <c r="Q69" s="1">
        <v>1.7</v>
      </c>
      <c r="R69" s="74">
        <v>1.25</v>
      </c>
      <c r="S69" s="74">
        <v>3.5</v>
      </c>
      <c r="T69" s="74">
        <v>10.3</v>
      </c>
      <c r="U69" s="74">
        <v>46.900000000000006</v>
      </c>
      <c r="V69" s="74">
        <v>14.8</v>
      </c>
      <c r="W69" s="74">
        <v>3</v>
      </c>
      <c r="X69" s="74">
        <v>2.5</v>
      </c>
      <c r="Y69" s="74">
        <v>13.5</v>
      </c>
      <c r="Z69" s="74">
        <v>1.9</v>
      </c>
      <c r="AA69" s="74">
        <v>1.2</v>
      </c>
      <c r="AB69" s="74">
        <v>0.7</v>
      </c>
      <c r="AC69" s="74">
        <v>0.9</v>
      </c>
      <c r="AD69" s="74">
        <v>1.2</v>
      </c>
      <c r="AE69" s="74">
        <v>2.5</v>
      </c>
      <c r="AF69" s="74">
        <v>3.7</v>
      </c>
      <c r="AG69" s="74">
        <v>1</v>
      </c>
      <c r="AH69" s="143" t="str">
        <f t="shared" si="0"/>
        <v/>
      </c>
      <c r="AI69" s="142" t="str">
        <f t="shared" si="1"/>
        <v/>
      </c>
    </row>
    <row r="70" spans="3:35">
      <c r="C70" s="74" t="s">
        <v>1094</v>
      </c>
      <c r="D70" s="95">
        <v>338</v>
      </c>
      <c r="E70" s="74">
        <v>204.78</v>
      </c>
      <c r="F70" s="73">
        <v>6.3100000000000005</v>
      </c>
      <c r="G70" s="73">
        <v>100</v>
      </c>
      <c r="H70" s="73">
        <v>0</v>
      </c>
      <c r="I70" s="1">
        <v>1</v>
      </c>
      <c r="J70" s="74">
        <v>1.2</v>
      </c>
      <c r="K70" s="74">
        <v>0.85</v>
      </c>
      <c r="L70" s="74">
        <v>0.65</v>
      </c>
      <c r="M70" s="74">
        <v>0.5</v>
      </c>
      <c r="N70" s="74">
        <v>0.3</v>
      </c>
      <c r="O70" s="74">
        <v>0</v>
      </c>
      <c r="P70" s="74">
        <v>0</v>
      </c>
      <c r="Q70" s="1">
        <v>0</v>
      </c>
      <c r="R70" s="74">
        <v>0.2</v>
      </c>
      <c r="S70" s="74">
        <v>0.36</v>
      </c>
      <c r="T70" s="74">
        <v>1.25</v>
      </c>
      <c r="U70" s="74">
        <v>9</v>
      </c>
      <c r="V70" s="74">
        <v>2.5</v>
      </c>
      <c r="W70" s="74">
        <v>1</v>
      </c>
      <c r="X70" s="74">
        <v>1</v>
      </c>
      <c r="Y70" s="74">
        <v>0.5</v>
      </c>
      <c r="Z70" s="74">
        <v>0.3</v>
      </c>
      <c r="AA70" s="74">
        <v>0.1</v>
      </c>
      <c r="AB70" s="74">
        <v>0.1</v>
      </c>
      <c r="AC70" s="74">
        <v>0</v>
      </c>
      <c r="AD70" s="74">
        <v>0</v>
      </c>
      <c r="AE70" s="74">
        <v>0.5</v>
      </c>
      <c r="AF70" s="74">
        <v>1</v>
      </c>
      <c r="AG70" s="74">
        <v>2</v>
      </c>
      <c r="AH70" s="143" t="str">
        <f t="shared" si="0"/>
        <v/>
      </c>
      <c r="AI70" s="142" t="str">
        <f t="shared" si="1"/>
        <v/>
      </c>
    </row>
    <row r="71" spans="3:35">
      <c r="C71" s="74" t="s">
        <v>1284</v>
      </c>
      <c r="D71" s="95">
        <v>159</v>
      </c>
      <c r="E71" s="74">
        <v>88.34</v>
      </c>
      <c r="F71" s="73">
        <v>5</v>
      </c>
      <c r="G71" s="73">
        <v>100</v>
      </c>
      <c r="H71" s="73">
        <v>0</v>
      </c>
      <c r="I71" s="1">
        <v>1.3</v>
      </c>
      <c r="J71" s="74">
        <v>0.8</v>
      </c>
      <c r="K71" s="74">
        <v>0.75</v>
      </c>
      <c r="L71" s="74">
        <v>0.5</v>
      </c>
      <c r="M71" s="74">
        <v>0.1</v>
      </c>
      <c r="N71" s="74">
        <v>0.05</v>
      </c>
      <c r="O71" s="74">
        <v>0</v>
      </c>
      <c r="P71" s="74">
        <v>0</v>
      </c>
      <c r="Q71" s="1">
        <v>0</v>
      </c>
      <c r="R71" s="74">
        <v>0.5</v>
      </c>
      <c r="S71" s="74">
        <v>0.3</v>
      </c>
      <c r="T71" s="74">
        <v>0.7</v>
      </c>
      <c r="U71" s="74">
        <v>2.7500000000000004</v>
      </c>
      <c r="V71" s="74">
        <v>1</v>
      </c>
      <c r="W71" s="74">
        <v>0.5</v>
      </c>
      <c r="X71" s="74">
        <v>0.5</v>
      </c>
      <c r="Y71" s="74">
        <v>0.1</v>
      </c>
      <c r="Z71" s="74">
        <v>0.1</v>
      </c>
      <c r="AA71" s="74">
        <v>0.1</v>
      </c>
      <c r="AB71" s="74">
        <v>0.05</v>
      </c>
      <c r="AC71" s="74">
        <v>0</v>
      </c>
      <c r="AD71" s="74">
        <v>0</v>
      </c>
      <c r="AE71" s="74">
        <v>0.1</v>
      </c>
      <c r="AF71" s="74">
        <v>0.1</v>
      </c>
      <c r="AG71" s="74">
        <v>0.2</v>
      </c>
      <c r="AH71" s="143" t="str">
        <f t="shared" si="0"/>
        <v/>
      </c>
      <c r="AI71" s="142" t="str">
        <f t="shared" si="1"/>
        <v/>
      </c>
    </row>
    <row r="72" spans="3:35">
      <c r="C72" s="74" t="s">
        <v>1279</v>
      </c>
      <c r="D72" s="95">
        <v>231</v>
      </c>
      <c r="E72" s="74">
        <v>152.07</v>
      </c>
      <c r="F72" s="73">
        <v>11.23</v>
      </c>
      <c r="G72" s="73">
        <v>100</v>
      </c>
      <c r="H72" s="73">
        <v>0</v>
      </c>
      <c r="I72" s="1">
        <v>2.75</v>
      </c>
      <c r="J72" s="74">
        <v>1.5</v>
      </c>
      <c r="K72" s="74">
        <v>1</v>
      </c>
      <c r="L72" s="74">
        <v>0.8</v>
      </c>
      <c r="M72" s="74">
        <v>0.5</v>
      </c>
      <c r="N72" s="74">
        <v>0.46</v>
      </c>
      <c r="O72" s="74">
        <v>0</v>
      </c>
      <c r="P72" s="74">
        <v>0</v>
      </c>
      <c r="Q72" s="1">
        <v>0</v>
      </c>
      <c r="R72" s="74">
        <v>0.85</v>
      </c>
      <c r="S72" s="74">
        <v>1.37</v>
      </c>
      <c r="T72" s="74">
        <v>2</v>
      </c>
      <c r="U72" s="74">
        <v>4.55</v>
      </c>
      <c r="V72" s="74">
        <v>2</v>
      </c>
      <c r="W72" s="74">
        <v>0.7</v>
      </c>
      <c r="X72" s="74">
        <v>0.8</v>
      </c>
      <c r="Y72" s="74">
        <v>0.3</v>
      </c>
      <c r="Z72" s="74">
        <v>0.05</v>
      </c>
      <c r="AA72" s="74">
        <v>0.05</v>
      </c>
      <c r="AB72" s="74">
        <v>0</v>
      </c>
      <c r="AC72" s="74">
        <v>0</v>
      </c>
      <c r="AD72" s="74">
        <v>0</v>
      </c>
      <c r="AE72" s="74">
        <v>0.15</v>
      </c>
      <c r="AF72" s="74">
        <v>0.2</v>
      </c>
      <c r="AG72" s="74">
        <v>0.3</v>
      </c>
      <c r="AH72" s="143" t="str">
        <f>IF(SUM($D72:$AG72)&lt;&gt;0,IFERROR(IFERROR(INDEX(pname,MATCH($B72,pid_fao,0),1),INDEX(pname,MATCH($B72,pid_th,0),1)),""),"")</f>
        <v/>
      </c>
      <c r="AI72" s="142" t="str">
        <f>IF(SUM($D72:$AG72)&lt;&gt;0,IFERROR(IFERROR(INDEX(pname,MATCH($B72,pid_fao,0),5),INDEX(pname,MATCH($B72,pid_th,0),5)),""),"")</f>
        <v/>
      </c>
    </row>
    <row r="73" spans="3:35">
      <c r="C73" s="74" t="s">
        <v>1066</v>
      </c>
      <c r="D73" s="95">
        <v>230</v>
      </c>
      <c r="E73" s="74">
        <v>18.5</v>
      </c>
      <c r="F73" s="73">
        <v>1575</v>
      </c>
      <c r="G73" s="73">
        <v>70</v>
      </c>
      <c r="H73" s="73">
        <v>30</v>
      </c>
      <c r="I73" s="1">
        <v>147</v>
      </c>
      <c r="J73" s="74">
        <v>147</v>
      </c>
      <c r="K73" s="74">
        <v>147</v>
      </c>
      <c r="L73" s="74">
        <v>147</v>
      </c>
      <c r="M73" s="74">
        <v>120</v>
      </c>
      <c r="N73" s="74">
        <v>120</v>
      </c>
      <c r="O73" s="74">
        <v>120</v>
      </c>
      <c r="P73" s="74">
        <v>110</v>
      </c>
      <c r="Q73" s="1">
        <v>110</v>
      </c>
      <c r="R73" s="74">
        <v>110</v>
      </c>
      <c r="S73" s="74">
        <v>147</v>
      </c>
      <c r="T73" s="74">
        <v>150</v>
      </c>
      <c r="U73" s="74">
        <v>985</v>
      </c>
      <c r="V73" s="74">
        <v>120</v>
      </c>
      <c r="W73" s="74">
        <v>75</v>
      </c>
      <c r="X73" s="74">
        <v>75</v>
      </c>
      <c r="Y73" s="74">
        <v>120</v>
      </c>
      <c r="Z73" s="74">
        <v>80</v>
      </c>
      <c r="AA73" s="74">
        <v>70</v>
      </c>
      <c r="AB73" s="74">
        <v>70</v>
      </c>
      <c r="AC73" s="74">
        <v>70</v>
      </c>
      <c r="AD73" s="74">
        <v>70</v>
      </c>
      <c r="AE73" s="74">
        <v>50</v>
      </c>
      <c r="AF73" s="74">
        <v>65</v>
      </c>
      <c r="AG73" s="74">
        <v>120</v>
      </c>
      <c r="AH73" s="143" t="str">
        <f>IF(SUM($D73:$AG73)&lt;&gt;0,IFERROR(IFERROR(INDEX(pname,MATCH($B73,pid_fao,0),1),INDEX(pname,MATCH($B73,pid_th,0),1)),""),"")</f>
        <v/>
      </c>
      <c r="AI73" s="142" t="str">
        <f>IF(SUM($D73:$AG73)&lt;&gt;0,IFERROR(IFERROR(INDEX(pname,MATCH($B73,pid_fao,0),5),INDEX(pname,MATCH($B73,pid_th,0),5)),""),"")</f>
        <v/>
      </c>
    </row>
    <row r="74" spans="3:35">
      <c r="C74" s="74" t="s">
        <v>1327</v>
      </c>
      <c r="D74" s="95">
        <v>41</v>
      </c>
      <c r="E74" s="74">
        <v>31</v>
      </c>
      <c r="F74" s="73">
        <v>6.1199999999999992</v>
      </c>
      <c r="G74" s="73">
        <v>90</v>
      </c>
      <c r="H74" s="73">
        <v>10</v>
      </c>
      <c r="I74" s="1">
        <v>0.62</v>
      </c>
      <c r="J74" s="74">
        <v>0.62</v>
      </c>
      <c r="K74" s="74">
        <v>0.62</v>
      </c>
      <c r="L74" s="74">
        <v>0.95</v>
      </c>
      <c r="M74" s="74">
        <v>0.65</v>
      </c>
      <c r="N74" s="74">
        <v>0.27</v>
      </c>
      <c r="O74" s="74">
        <v>0.3</v>
      </c>
      <c r="P74" s="74">
        <v>0.3</v>
      </c>
      <c r="Q74" s="1">
        <v>0.3</v>
      </c>
      <c r="R74" s="74">
        <v>0.45</v>
      </c>
      <c r="S74" s="74">
        <v>0.48</v>
      </c>
      <c r="T74" s="74">
        <v>0.56000000000000005</v>
      </c>
      <c r="U74" s="74">
        <v>1.2049999999999998</v>
      </c>
      <c r="V74" s="74">
        <v>0.1</v>
      </c>
      <c r="W74" s="74">
        <v>0.115</v>
      </c>
      <c r="X74" s="74">
        <v>0.1</v>
      </c>
      <c r="Y74" s="74">
        <v>0.05</v>
      </c>
      <c r="Z74" s="74">
        <v>0.05</v>
      </c>
      <c r="AA74" s="74">
        <v>7.0000000000000007E-2</v>
      </c>
      <c r="AB74" s="74">
        <v>0.08</v>
      </c>
      <c r="AC74" s="74">
        <v>0.09</v>
      </c>
      <c r="AD74" s="74">
        <v>0.1</v>
      </c>
      <c r="AE74" s="74">
        <v>0.15</v>
      </c>
      <c r="AF74" s="74">
        <v>0.15</v>
      </c>
      <c r="AG74" s="74">
        <v>0.15</v>
      </c>
      <c r="AH74" s="143" t="str">
        <f>IF(SUM($D74:$AG74)&lt;&gt;0,IFERROR(IFERROR(INDEX(pname,MATCH($B74,pid_fao,0),1),INDEX(pname,MATCH($B74,pid_th,0),1)),""),"")</f>
        <v/>
      </c>
      <c r="AI74" s="142" t="str">
        <f>IF(SUM($D74:$AG74)&lt;&gt;0,IFERROR(IFERROR(INDEX(pname,MATCH($B74,pid_fao,0),5),INDEX(pname,MATCH($B74,pid_th,0),5)),""),"")</f>
        <v/>
      </c>
    </row>
    <row r="75" spans="3:35">
      <c r="C75" s="74" t="s">
        <v>1334</v>
      </c>
      <c r="D75" s="95">
        <v>16</v>
      </c>
      <c r="E75" s="74">
        <v>5.25</v>
      </c>
      <c r="F75" s="73">
        <v>1.0640000000000001</v>
      </c>
      <c r="G75" s="73">
        <v>100</v>
      </c>
      <c r="H75" s="73">
        <v>0</v>
      </c>
      <c r="I75" s="1">
        <v>9.8000000000000004E-2</v>
      </c>
      <c r="J75" s="74">
        <v>0.115</v>
      </c>
      <c r="K75" s="74">
        <v>0.155</v>
      </c>
      <c r="L75" s="74">
        <v>0.20799999999999999</v>
      </c>
      <c r="M75" s="74">
        <v>5.5E-2</v>
      </c>
      <c r="N75" s="74">
        <v>5.1999999999999998E-2</v>
      </c>
      <c r="O75" s="74">
        <v>4.9000000000000002E-2</v>
      </c>
      <c r="P75" s="74">
        <v>4.9000000000000002E-2</v>
      </c>
      <c r="Q75" s="1">
        <v>5.8999999999999997E-2</v>
      </c>
      <c r="R75" s="74">
        <v>7.0000000000000007E-2</v>
      </c>
      <c r="S75" s="74">
        <v>7.1999999999999995E-2</v>
      </c>
      <c r="T75" s="74">
        <v>8.2000000000000003E-2</v>
      </c>
      <c r="U75" s="74">
        <v>0.45000000000000007</v>
      </c>
      <c r="V75" s="74">
        <v>0.02</v>
      </c>
      <c r="W75" s="74">
        <v>3.5000000000000003E-2</v>
      </c>
      <c r="X75" s="74">
        <v>0.01</v>
      </c>
      <c r="Y75" s="74">
        <v>0</v>
      </c>
      <c r="Z75" s="74">
        <v>0</v>
      </c>
      <c r="AA75" s="74">
        <v>0.03</v>
      </c>
      <c r="AB75" s="74">
        <v>0.03</v>
      </c>
      <c r="AC75" s="74">
        <v>0.04</v>
      </c>
      <c r="AD75" s="74">
        <v>0.05</v>
      </c>
      <c r="AE75" s="74">
        <v>0.06</v>
      </c>
      <c r="AF75" s="74">
        <v>7.4999999999999997E-2</v>
      </c>
      <c r="AG75" s="74">
        <v>0.1</v>
      </c>
      <c r="AH75" s="143" t="str">
        <f>IF(SUM($D75:$AG75)&lt;&gt;0,IFERROR(IFERROR(INDEX(pname,MATCH($B75,pid_fao,0),1),INDEX(pname,MATCH($B75,pid_th,0),1)),""),"")</f>
        <v/>
      </c>
      <c r="AI75" s="142" t="str">
        <f>IF(SUM($D75:$AG75)&lt;&gt;0,IFERROR(IFERROR(INDEX(pname,MATCH($B75,pid_fao,0),5),INDEX(pname,MATCH($B75,pid_th,0),5)),""),"")</f>
        <v/>
      </c>
    </row>
  </sheetData>
  <autoFilter ref="A7:AI8"/>
  <mergeCells count="10">
    <mergeCell ref="G6:H6"/>
    <mergeCell ref="I6:T6"/>
    <mergeCell ref="V6:AG6"/>
    <mergeCell ref="D5:T5"/>
    <mergeCell ref="U5:AG5"/>
    <mergeCell ref="A1:AG1"/>
    <mergeCell ref="A2:AG2"/>
    <mergeCell ref="A3:AG3"/>
    <mergeCell ref="I4:T4"/>
    <mergeCell ref="V4:AG4"/>
  </mergeCells>
  <dataValidations disablePrompts="1" count="1">
    <dataValidation type="list" allowBlank="1" showInputMessage="1" showErrorMessage="1" sqref="C65510">
      <formula1>INDIRECT(#REF!)</formula1>
    </dataValidation>
  </dataValidations>
  <printOptions headings="1"/>
  <pageMargins left="0.1" right="0.1" top="0.1" bottom="0.1" header="0" footer="0"/>
  <pageSetup paperSize="9" scale="7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8"/>
  <sheetViews>
    <sheetView workbookViewId="0">
      <pane xSplit="2" ySplit="7" topLeftCell="C236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A3" sqref="A3:AF3"/>
    </sheetView>
  </sheetViews>
  <sheetFormatPr defaultRowHeight="17.25"/>
  <cols>
    <col min="1" max="1" width="6.375" style="74" customWidth="1"/>
    <col min="2" max="2" width="6" style="74" customWidth="1"/>
    <col min="3" max="3" width="16.125" style="74" bestFit="1" customWidth="1"/>
    <col min="4" max="4" width="6.375" style="74" bestFit="1" customWidth="1"/>
    <col min="5" max="5" width="7" style="74" bestFit="1" customWidth="1"/>
    <col min="6" max="6" width="8.125" style="74" bestFit="1" customWidth="1"/>
    <col min="7" max="7" width="8.75" style="94" bestFit="1" customWidth="1"/>
    <col min="8" max="8" width="9.875" style="94" bestFit="1" customWidth="1"/>
    <col min="9" max="33" width="5" style="74" customWidth="1"/>
    <col min="34" max="35" width="8.625" style="94" customWidth="1"/>
    <col min="36" max="16384" width="9" style="74"/>
  </cols>
  <sheetData>
    <row r="1" spans="1:36" ht="19.5" customHeight="1">
      <c r="A1" s="251" t="s">
        <v>156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</row>
    <row r="2" spans="1:36" ht="19.5" customHeight="1">
      <c r="A2" s="251" t="s">
        <v>157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</row>
    <row r="3" spans="1:36">
      <c r="A3" s="251" t="s">
        <v>1381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</row>
    <row r="4" spans="1:36" s="94" customFormat="1">
      <c r="A4" s="2" t="s">
        <v>21</v>
      </c>
      <c r="B4" s="2" t="s">
        <v>22</v>
      </c>
      <c r="C4" s="2" t="s">
        <v>138</v>
      </c>
      <c r="D4" s="2" t="s">
        <v>139</v>
      </c>
      <c r="E4" s="2" t="s">
        <v>23</v>
      </c>
      <c r="F4" s="2" t="s">
        <v>24</v>
      </c>
      <c r="G4" s="2" t="s">
        <v>25</v>
      </c>
      <c r="H4" s="2" t="s">
        <v>26</v>
      </c>
      <c r="I4" s="220" t="s">
        <v>27</v>
      </c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2"/>
      <c r="U4" s="2" t="s">
        <v>28</v>
      </c>
      <c r="V4" s="220" t="s">
        <v>29</v>
      </c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2"/>
    </row>
    <row r="5" spans="1:36" s="94" customFormat="1">
      <c r="A5" s="105"/>
      <c r="B5" s="105"/>
      <c r="C5" s="105"/>
      <c r="D5" s="252" t="s">
        <v>158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4"/>
      <c r="U5" s="255" t="s">
        <v>159</v>
      </c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7"/>
    </row>
    <row r="6" spans="1:36" s="52" customFormat="1" ht="86.25">
      <c r="A6" s="106" t="s">
        <v>160</v>
      </c>
      <c r="B6" s="107" t="s">
        <v>0</v>
      </c>
      <c r="C6" s="107" t="s">
        <v>149</v>
      </c>
      <c r="D6" s="108" t="s">
        <v>161</v>
      </c>
      <c r="E6" s="108" t="s">
        <v>162</v>
      </c>
      <c r="F6" s="108" t="s">
        <v>163</v>
      </c>
      <c r="G6" s="248" t="s">
        <v>164</v>
      </c>
      <c r="H6" s="249"/>
      <c r="I6" s="248" t="s">
        <v>165</v>
      </c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49"/>
      <c r="U6" s="108" t="s">
        <v>166</v>
      </c>
      <c r="V6" s="248" t="s">
        <v>167</v>
      </c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49"/>
      <c r="AH6" s="132"/>
      <c r="AI6" s="132"/>
    </row>
    <row r="7" spans="1:36" s="94" customFormat="1">
      <c r="A7" s="109"/>
      <c r="B7" s="109"/>
      <c r="C7" s="109"/>
      <c r="D7" s="109" t="s">
        <v>36</v>
      </c>
      <c r="E7" s="109" t="s">
        <v>168</v>
      </c>
      <c r="F7" s="109" t="s">
        <v>169</v>
      </c>
      <c r="G7" s="110" t="s">
        <v>13</v>
      </c>
      <c r="H7" s="110" t="s">
        <v>170</v>
      </c>
      <c r="I7" s="110" t="s">
        <v>171</v>
      </c>
      <c r="J7" s="110" t="s">
        <v>172</v>
      </c>
      <c r="K7" s="110" t="s">
        <v>173</v>
      </c>
      <c r="L7" s="110" t="s">
        <v>174</v>
      </c>
      <c r="M7" s="110" t="s">
        <v>175</v>
      </c>
      <c r="N7" s="110" t="s">
        <v>176</v>
      </c>
      <c r="O7" s="110" t="s">
        <v>177</v>
      </c>
      <c r="P7" s="110" t="s">
        <v>178</v>
      </c>
      <c r="Q7" s="110" t="s">
        <v>179</v>
      </c>
      <c r="R7" s="110" t="s">
        <v>180</v>
      </c>
      <c r="S7" s="110" t="s">
        <v>181</v>
      </c>
      <c r="T7" s="110" t="s">
        <v>182</v>
      </c>
      <c r="U7" s="146"/>
      <c r="V7" s="110" t="s">
        <v>171</v>
      </c>
      <c r="W7" s="110" t="s">
        <v>172</v>
      </c>
      <c r="X7" s="110" t="s">
        <v>173</v>
      </c>
      <c r="Y7" s="110" t="s">
        <v>174</v>
      </c>
      <c r="Z7" s="110" t="s">
        <v>175</v>
      </c>
      <c r="AA7" s="110" t="s">
        <v>176</v>
      </c>
      <c r="AB7" s="110" t="s">
        <v>177</v>
      </c>
      <c r="AC7" s="110" t="s">
        <v>178</v>
      </c>
      <c r="AD7" s="110" t="s">
        <v>179</v>
      </c>
      <c r="AE7" s="110" t="s">
        <v>180</v>
      </c>
      <c r="AF7" s="110" t="s">
        <v>181</v>
      </c>
      <c r="AG7" s="110" t="s">
        <v>182</v>
      </c>
      <c r="AH7" s="132" t="s">
        <v>153</v>
      </c>
      <c r="AI7" s="132" t="s">
        <v>154</v>
      </c>
    </row>
    <row r="8" spans="1:36">
      <c r="A8" s="111">
        <v>12201</v>
      </c>
      <c r="B8" s="50" t="s">
        <v>1368</v>
      </c>
      <c r="C8" s="51" t="s">
        <v>1366</v>
      </c>
      <c r="D8" s="112">
        <v>38249</v>
      </c>
      <c r="E8" s="112">
        <v>7325</v>
      </c>
      <c r="F8" s="112">
        <v>290832</v>
      </c>
      <c r="G8" s="112">
        <v>290832</v>
      </c>
      <c r="H8" s="112"/>
      <c r="I8" s="112">
        <v>24236</v>
      </c>
      <c r="J8" s="112">
        <v>24236</v>
      </c>
      <c r="K8" s="112">
        <v>24236</v>
      </c>
      <c r="L8" s="112">
        <v>24236</v>
      </c>
      <c r="M8" s="112">
        <v>24236</v>
      </c>
      <c r="N8" s="112">
        <v>24236</v>
      </c>
      <c r="O8" s="112">
        <v>24236</v>
      </c>
      <c r="P8" s="112">
        <v>24236</v>
      </c>
      <c r="Q8" s="112">
        <v>24236</v>
      </c>
      <c r="R8" s="112">
        <v>24236</v>
      </c>
      <c r="S8" s="112">
        <v>24236</v>
      </c>
      <c r="T8" s="112">
        <v>24236</v>
      </c>
      <c r="U8" s="112">
        <v>319068</v>
      </c>
      <c r="V8" s="112">
        <v>26589</v>
      </c>
      <c r="W8" s="112">
        <v>26589</v>
      </c>
      <c r="X8" s="112">
        <v>26589</v>
      </c>
      <c r="Y8" s="112">
        <v>26589</v>
      </c>
      <c r="Z8" s="112">
        <v>26589</v>
      </c>
      <c r="AA8" s="112">
        <v>26589</v>
      </c>
      <c r="AB8" s="112">
        <v>26589</v>
      </c>
      <c r="AC8" s="112">
        <v>26589</v>
      </c>
      <c r="AD8" s="112">
        <v>26589</v>
      </c>
      <c r="AE8" s="112">
        <v>26589</v>
      </c>
      <c r="AF8" s="112">
        <v>26589</v>
      </c>
      <c r="AG8" s="112">
        <v>26589</v>
      </c>
      <c r="AH8" s="143">
        <f t="shared" ref="AH8:AH71" si="0">IF(SUM($D8:$AG8)&lt;&gt;0,IFERROR(IFERROR(INDEX(pname,MATCH($B8,pid_fao,0),1),INDEX(pname,MATCH($B8,pid_th,0),1)),""),"")</f>
        <v>122101</v>
      </c>
      <c r="AI8" s="142" t="str">
        <f t="shared" ref="AI8:AI71" si="1">IF(SUM($D8:$AG8)&lt;&gt;0,IFERROR(IFERROR(INDEX(pname,MATCH($B8,pid_fao,0),5),INDEX(pname,MATCH($B8,pid_th,0),5)),""),"")</f>
        <v>122101-000</v>
      </c>
      <c r="AJ8" s="144">
        <f>SUM(I8:T8)</f>
        <v>290832</v>
      </c>
    </row>
    <row r="9" spans="1:36">
      <c r="C9" s="74" t="s">
        <v>1255</v>
      </c>
      <c r="F9" s="74">
        <v>14904</v>
      </c>
      <c r="G9" s="94">
        <v>14904</v>
      </c>
      <c r="I9" s="74">
        <v>1242</v>
      </c>
      <c r="J9" s="74">
        <v>1242</v>
      </c>
      <c r="K9" s="74">
        <v>1242</v>
      </c>
      <c r="L9" s="74">
        <v>1242</v>
      </c>
      <c r="M9" s="74">
        <v>1242</v>
      </c>
      <c r="N9" s="74">
        <v>1242</v>
      </c>
      <c r="O9" s="74">
        <v>1242</v>
      </c>
      <c r="P9" s="74">
        <v>1242</v>
      </c>
      <c r="Q9" s="74">
        <v>1242</v>
      </c>
      <c r="R9" s="74">
        <v>1242</v>
      </c>
      <c r="S9" s="74">
        <v>1242</v>
      </c>
      <c r="T9" s="74">
        <v>1242</v>
      </c>
      <c r="U9" s="74">
        <v>15048</v>
      </c>
      <c r="V9" s="74">
        <v>1254</v>
      </c>
      <c r="W9" s="74">
        <v>1254</v>
      </c>
      <c r="X9" s="74">
        <v>1254</v>
      </c>
      <c r="Y9" s="74">
        <v>1254</v>
      </c>
      <c r="Z9" s="74">
        <v>1254</v>
      </c>
      <c r="AA9" s="74">
        <v>1254</v>
      </c>
      <c r="AB9" s="74">
        <v>1254</v>
      </c>
      <c r="AC9" s="74">
        <v>1254</v>
      </c>
      <c r="AD9" s="74">
        <v>1254</v>
      </c>
      <c r="AE9" s="74">
        <v>1254</v>
      </c>
      <c r="AF9" s="74">
        <v>1254</v>
      </c>
      <c r="AG9" s="74">
        <v>1254</v>
      </c>
      <c r="AH9" s="143" t="str">
        <f t="shared" si="0"/>
        <v/>
      </c>
      <c r="AI9" s="142" t="str">
        <f t="shared" si="1"/>
        <v/>
      </c>
      <c r="AJ9" s="144">
        <f t="shared" ref="AJ9:AJ72" si="2">SUM(I9:T9)</f>
        <v>14904</v>
      </c>
    </row>
    <row r="10" spans="1:36">
      <c r="C10" s="74" t="s">
        <v>1066</v>
      </c>
      <c r="F10" s="74">
        <v>3792</v>
      </c>
      <c r="G10" s="94">
        <v>3792</v>
      </c>
      <c r="I10" s="74">
        <v>316</v>
      </c>
      <c r="J10" s="74">
        <v>316</v>
      </c>
      <c r="K10" s="74">
        <v>316</v>
      </c>
      <c r="L10" s="74">
        <v>316</v>
      </c>
      <c r="M10" s="74">
        <v>316</v>
      </c>
      <c r="N10" s="74">
        <v>316</v>
      </c>
      <c r="O10" s="74">
        <v>316</v>
      </c>
      <c r="P10" s="74">
        <v>316</v>
      </c>
      <c r="Q10" s="74">
        <v>316</v>
      </c>
      <c r="R10" s="74">
        <v>316</v>
      </c>
      <c r="S10" s="74">
        <v>316</v>
      </c>
      <c r="T10" s="74">
        <v>316</v>
      </c>
      <c r="U10" s="74">
        <v>4176</v>
      </c>
      <c r="V10" s="74">
        <v>348</v>
      </c>
      <c r="W10" s="74">
        <v>348</v>
      </c>
      <c r="X10" s="74">
        <v>348</v>
      </c>
      <c r="Y10" s="74">
        <v>348</v>
      </c>
      <c r="Z10" s="74">
        <v>348</v>
      </c>
      <c r="AA10" s="74">
        <v>348</v>
      </c>
      <c r="AB10" s="74">
        <v>348</v>
      </c>
      <c r="AC10" s="74">
        <v>348</v>
      </c>
      <c r="AD10" s="74">
        <v>348</v>
      </c>
      <c r="AE10" s="74">
        <v>348</v>
      </c>
      <c r="AF10" s="74">
        <v>348</v>
      </c>
      <c r="AG10" s="74">
        <v>348</v>
      </c>
      <c r="AH10" s="143" t="str">
        <f t="shared" si="0"/>
        <v/>
      </c>
      <c r="AI10" s="142" t="str">
        <f t="shared" si="1"/>
        <v/>
      </c>
      <c r="AJ10" s="144">
        <f t="shared" si="2"/>
        <v>3792</v>
      </c>
    </row>
    <row r="11" spans="1:36">
      <c r="C11" s="74" t="s">
        <v>1327</v>
      </c>
      <c r="F11" s="74">
        <v>2040</v>
      </c>
      <c r="G11" s="94">
        <v>2040</v>
      </c>
      <c r="I11" s="74">
        <v>170</v>
      </c>
      <c r="J11" s="74">
        <v>170</v>
      </c>
      <c r="K11" s="74">
        <v>170</v>
      </c>
      <c r="L11" s="74">
        <v>170</v>
      </c>
      <c r="M11" s="74">
        <v>170</v>
      </c>
      <c r="N11" s="74">
        <v>170</v>
      </c>
      <c r="O11" s="74">
        <v>170</v>
      </c>
      <c r="P11" s="74">
        <v>170</v>
      </c>
      <c r="Q11" s="74">
        <v>170</v>
      </c>
      <c r="R11" s="74">
        <v>170</v>
      </c>
      <c r="S11" s="74">
        <v>170</v>
      </c>
      <c r="T11" s="74">
        <v>170</v>
      </c>
      <c r="U11" s="74">
        <v>2232</v>
      </c>
      <c r="V11" s="74">
        <v>186</v>
      </c>
      <c r="W11" s="74">
        <v>186</v>
      </c>
      <c r="X11" s="74">
        <v>186</v>
      </c>
      <c r="Y11" s="74">
        <v>186</v>
      </c>
      <c r="Z11" s="74">
        <v>186</v>
      </c>
      <c r="AA11" s="74">
        <v>186</v>
      </c>
      <c r="AB11" s="74">
        <v>186</v>
      </c>
      <c r="AC11" s="74">
        <v>186</v>
      </c>
      <c r="AD11" s="74">
        <v>186</v>
      </c>
      <c r="AE11" s="74">
        <v>186</v>
      </c>
      <c r="AF11" s="74">
        <v>186</v>
      </c>
      <c r="AG11" s="74">
        <v>186</v>
      </c>
      <c r="AH11" s="143" t="str">
        <f t="shared" si="0"/>
        <v/>
      </c>
      <c r="AI11" s="142" t="str">
        <f t="shared" si="1"/>
        <v/>
      </c>
      <c r="AJ11" s="144">
        <f t="shared" si="2"/>
        <v>2040</v>
      </c>
    </row>
    <row r="12" spans="1:36">
      <c r="C12" s="74" t="s">
        <v>1054</v>
      </c>
      <c r="F12" s="74">
        <v>18624</v>
      </c>
      <c r="G12" s="94">
        <v>18624</v>
      </c>
      <c r="I12" s="74">
        <v>1552</v>
      </c>
      <c r="J12" s="74">
        <v>1552</v>
      </c>
      <c r="K12" s="74">
        <v>1552</v>
      </c>
      <c r="L12" s="74">
        <v>1552</v>
      </c>
      <c r="M12" s="74">
        <v>1552</v>
      </c>
      <c r="N12" s="74">
        <v>1552</v>
      </c>
      <c r="O12" s="74">
        <v>1552</v>
      </c>
      <c r="P12" s="74">
        <v>1552</v>
      </c>
      <c r="Q12" s="74">
        <v>1552</v>
      </c>
      <c r="R12" s="74">
        <v>1552</v>
      </c>
      <c r="S12" s="74">
        <v>1552</v>
      </c>
      <c r="T12" s="74">
        <v>1552</v>
      </c>
      <c r="U12" s="74">
        <v>20484</v>
      </c>
      <c r="V12" s="74">
        <v>1707</v>
      </c>
      <c r="W12" s="74">
        <v>1707</v>
      </c>
      <c r="X12" s="74">
        <v>1707</v>
      </c>
      <c r="Y12" s="74">
        <v>1707</v>
      </c>
      <c r="Z12" s="74">
        <v>1707</v>
      </c>
      <c r="AA12" s="74">
        <v>1707</v>
      </c>
      <c r="AB12" s="74">
        <v>1707</v>
      </c>
      <c r="AC12" s="74">
        <v>1707</v>
      </c>
      <c r="AD12" s="74">
        <v>1707</v>
      </c>
      <c r="AE12" s="74">
        <v>1707</v>
      </c>
      <c r="AF12" s="74">
        <v>1707</v>
      </c>
      <c r="AG12" s="74">
        <v>1707</v>
      </c>
      <c r="AH12" s="143" t="str">
        <f t="shared" si="0"/>
        <v/>
      </c>
      <c r="AI12" s="142" t="str">
        <f t="shared" si="1"/>
        <v/>
      </c>
      <c r="AJ12" s="144">
        <f t="shared" si="2"/>
        <v>18624</v>
      </c>
    </row>
    <row r="13" spans="1:36">
      <c r="C13" s="74" t="s">
        <v>1187</v>
      </c>
      <c r="F13" s="74">
        <v>4140</v>
      </c>
      <c r="G13" s="94">
        <v>4140</v>
      </c>
      <c r="I13" s="74">
        <v>345</v>
      </c>
      <c r="J13" s="74">
        <v>345</v>
      </c>
      <c r="K13" s="74">
        <v>345</v>
      </c>
      <c r="L13" s="74">
        <v>345</v>
      </c>
      <c r="M13" s="74">
        <v>345</v>
      </c>
      <c r="N13" s="74">
        <v>345</v>
      </c>
      <c r="O13" s="74">
        <v>345</v>
      </c>
      <c r="P13" s="74">
        <v>345</v>
      </c>
      <c r="Q13" s="74">
        <v>345</v>
      </c>
      <c r="R13" s="74">
        <v>345</v>
      </c>
      <c r="S13" s="74">
        <v>345</v>
      </c>
      <c r="T13" s="74">
        <v>345</v>
      </c>
      <c r="U13" s="74">
        <v>4548</v>
      </c>
      <c r="V13" s="74">
        <v>379</v>
      </c>
      <c r="W13" s="74">
        <v>379</v>
      </c>
      <c r="X13" s="74">
        <v>379</v>
      </c>
      <c r="Y13" s="74">
        <v>379</v>
      </c>
      <c r="Z13" s="74">
        <v>379</v>
      </c>
      <c r="AA13" s="74">
        <v>379</v>
      </c>
      <c r="AB13" s="74">
        <v>379</v>
      </c>
      <c r="AC13" s="74">
        <v>379</v>
      </c>
      <c r="AD13" s="74">
        <v>379</v>
      </c>
      <c r="AE13" s="74">
        <v>379</v>
      </c>
      <c r="AF13" s="74">
        <v>379</v>
      </c>
      <c r="AG13" s="74">
        <v>379</v>
      </c>
      <c r="AH13" s="143" t="str">
        <f t="shared" si="0"/>
        <v/>
      </c>
      <c r="AI13" s="142" t="str">
        <f t="shared" si="1"/>
        <v/>
      </c>
      <c r="AJ13" s="144">
        <f t="shared" si="2"/>
        <v>4140</v>
      </c>
    </row>
    <row r="14" spans="1:36">
      <c r="C14" s="74" t="s">
        <v>1079</v>
      </c>
      <c r="F14" s="74">
        <v>10932</v>
      </c>
      <c r="G14" s="94">
        <v>10932</v>
      </c>
      <c r="I14" s="74">
        <v>911</v>
      </c>
      <c r="J14" s="74">
        <v>911</v>
      </c>
      <c r="K14" s="74">
        <v>911</v>
      </c>
      <c r="L14" s="74">
        <v>911</v>
      </c>
      <c r="M14" s="74">
        <v>911</v>
      </c>
      <c r="N14" s="74">
        <v>911</v>
      </c>
      <c r="O14" s="74">
        <v>911</v>
      </c>
      <c r="P14" s="74">
        <v>911</v>
      </c>
      <c r="Q14" s="74">
        <v>911</v>
      </c>
      <c r="R14" s="74">
        <v>911</v>
      </c>
      <c r="S14" s="74">
        <v>911</v>
      </c>
      <c r="T14" s="74">
        <v>911</v>
      </c>
      <c r="U14" s="74">
        <v>12024</v>
      </c>
      <c r="V14" s="74">
        <v>1002</v>
      </c>
      <c r="W14" s="74">
        <v>1002</v>
      </c>
      <c r="X14" s="74">
        <v>1002</v>
      </c>
      <c r="Y14" s="74">
        <v>1002</v>
      </c>
      <c r="Z14" s="74">
        <v>1002</v>
      </c>
      <c r="AA14" s="74">
        <v>1002</v>
      </c>
      <c r="AB14" s="74">
        <v>1002</v>
      </c>
      <c r="AC14" s="74">
        <v>1002</v>
      </c>
      <c r="AD14" s="74">
        <v>1002</v>
      </c>
      <c r="AE14" s="74">
        <v>1002</v>
      </c>
      <c r="AF14" s="74">
        <v>1002</v>
      </c>
      <c r="AG14" s="74">
        <v>1002</v>
      </c>
      <c r="AH14" s="143" t="str">
        <f t="shared" si="0"/>
        <v/>
      </c>
      <c r="AI14" s="142" t="str">
        <f t="shared" si="1"/>
        <v/>
      </c>
      <c r="AJ14" s="144">
        <f t="shared" si="2"/>
        <v>10932</v>
      </c>
    </row>
    <row r="15" spans="1:36">
      <c r="C15" s="74" t="s">
        <v>1104</v>
      </c>
      <c r="F15" s="74">
        <v>2772</v>
      </c>
      <c r="G15" s="94">
        <v>2772</v>
      </c>
      <c r="I15" s="74">
        <v>231</v>
      </c>
      <c r="J15" s="74">
        <v>231</v>
      </c>
      <c r="K15" s="74">
        <v>231</v>
      </c>
      <c r="L15" s="74">
        <v>231</v>
      </c>
      <c r="M15" s="74">
        <v>231</v>
      </c>
      <c r="N15" s="74">
        <v>231</v>
      </c>
      <c r="O15" s="74">
        <v>231</v>
      </c>
      <c r="P15" s="74">
        <v>231</v>
      </c>
      <c r="Q15" s="74">
        <v>231</v>
      </c>
      <c r="R15" s="74">
        <v>231</v>
      </c>
      <c r="S15" s="74">
        <v>231</v>
      </c>
      <c r="T15" s="74">
        <v>231</v>
      </c>
      <c r="U15" s="74">
        <v>3048</v>
      </c>
      <c r="V15" s="74">
        <v>254</v>
      </c>
      <c r="W15" s="74">
        <v>254</v>
      </c>
      <c r="X15" s="74">
        <v>254</v>
      </c>
      <c r="Y15" s="74">
        <v>254</v>
      </c>
      <c r="Z15" s="74">
        <v>254</v>
      </c>
      <c r="AA15" s="74">
        <v>254</v>
      </c>
      <c r="AB15" s="74">
        <v>254</v>
      </c>
      <c r="AC15" s="74">
        <v>254</v>
      </c>
      <c r="AD15" s="74">
        <v>254</v>
      </c>
      <c r="AE15" s="74">
        <v>254</v>
      </c>
      <c r="AF15" s="74">
        <v>254</v>
      </c>
      <c r="AG15" s="74">
        <v>254</v>
      </c>
      <c r="AH15" s="143" t="str">
        <f t="shared" si="0"/>
        <v/>
      </c>
      <c r="AI15" s="142" t="str">
        <f t="shared" si="1"/>
        <v/>
      </c>
      <c r="AJ15" s="144">
        <f t="shared" si="2"/>
        <v>2772</v>
      </c>
    </row>
    <row r="16" spans="1:36">
      <c r="C16" s="74" t="s">
        <v>1115</v>
      </c>
      <c r="F16" s="74">
        <v>13392</v>
      </c>
      <c r="G16" s="94">
        <v>13392</v>
      </c>
      <c r="I16" s="74">
        <v>1116</v>
      </c>
      <c r="J16" s="74">
        <v>1116</v>
      </c>
      <c r="K16" s="74">
        <v>1116</v>
      </c>
      <c r="L16" s="74">
        <v>1116</v>
      </c>
      <c r="M16" s="74">
        <v>1116</v>
      </c>
      <c r="N16" s="74">
        <v>1116</v>
      </c>
      <c r="O16" s="74">
        <v>1116</v>
      </c>
      <c r="P16" s="74">
        <v>1116</v>
      </c>
      <c r="Q16" s="74">
        <v>1116</v>
      </c>
      <c r="R16" s="74">
        <v>1116</v>
      </c>
      <c r="S16" s="74">
        <v>1116</v>
      </c>
      <c r="T16" s="74">
        <v>1116</v>
      </c>
      <c r="U16" s="74">
        <v>15336</v>
      </c>
      <c r="V16" s="74">
        <v>1278</v>
      </c>
      <c r="W16" s="74">
        <v>1278</v>
      </c>
      <c r="X16" s="74">
        <v>1278</v>
      </c>
      <c r="Y16" s="74">
        <v>1278</v>
      </c>
      <c r="Z16" s="74">
        <v>1278</v>
      </c>
      <c r="AA16" s="74">
        <v>1278</v>
      </c>
      <c r="AB16" s="74">
        <v>1278</v>
      </c>
      <c r="AC16" s="74">
        <v>1278</v>
      </c>
      <c r="AD16" s="74">
        <v>1278</v>
      </c>
      <c r="AE16" s="74">
        <v>1278</v>
      </c>
      <c r="AF16" s="74">
        <v>1278</v>
      </c>
      <c r="AG16" s="74">
        <v>1278</v>
      </c>
      <c r="AH16" s="143" t="str">
        <f t="shared" si="0"/>
        <v/>
      </c>
      <c r="AI16" s="142" t="str">
        <f t="shared" si="1"/>
        <v/>
      </c>
      <c r="AJ16" s="144">
        <f t="shared" si="2"/>
        <v>13392</v>
      </c>
    </row>
    <row r="17" spans="3:36">
      <c r="C17" s="74" t="s">
        <v>1144</v>
      </c>
      <c r="F17" s="74">
        <v>8172</v>
      </c>
      <c r="G17" s="94">
        <v>8172</v>
      </c>
      <c r="I17" s="74">
        <v>681</v>
      </c>
      <c r="J17" s="74">
        <v>681</v>
      </c>
      <c r="K17" s="74">
        <v>681</v>
      </c>
      <c r="L17" s="74">
        <v>681</v>
      </c>
      <c r="M17" s="74">
        <v>681</v>
      </c>
      <c r="N17" s="74">
        <v>681</v>
      </c>
      <c r="O17" s="74">
        <v>681</v>
      </c>
      <c r="P17" s="74">
        <v>681</v>
      </c>
      <c r="Q17" s="74">
        <v>681</v>
      </c>
      <c r="R17" s="74">
        <v>681</v>
      </c>
      <c r="S17" s="74">
        <v>681</v>
      </c>
      <c r="T17" s="74">
        <v>681</v>
      </c>
      <c r="U17" s="74">
        <v>8988</v>
      </c>
      <c r="V17" s="74">
        <v>749</v>
      </c>
      <c r="W17" s="74">
        <v>749</v>
      </c>
      <c r="X17" s="74">
        <v>749</v>
      </c>
      <c r="Y17" s="74">
        <v>749</v>
      </c>
      <c r="Z17" s="74">
        <v>749</v>
      </c>
      <c r="AA17" s="74">
        <v>749</v>
      </c>
      <c r="AB17" s="74">
        <v>749</v>
      </c>
      <c r="AC17" s="74">
        <v>749</v>
      </c>
      <c r="AD17" s="74">
        <v>749</v>
      </c>
      <c r="AE17" s="74">
        <v>749</v>
      </c>
      <c r="AF17" s="74">
        <v>749</v>
      </c>
      <c r="AG17" s="74">
        <v>749</v>
      </c>
      <c r="AH17" s="143" t="str">
        <f t="shared" si="0"/>
        <v/>
      </c>
      <c r="AI17" s="142" t="str">
        <f t="shared" si="1"/>
        <v/>
      </c>
      <c r="AJ17" s="144">
        <f t="shared" si="2"/>
        <v>8172</v>
      </c>
    </row>
    <row r="18" spans="3:36">
      <c r="C18" s="74" t="s">
        <v>1155</v>
      </c>
      <c r="F18" s="74">
        <v>11652</v>
      </c>
      <c r="G18" s="94">
        <v>11652</v>
      </c>
      <c r="I18" s="74">
        <v>971</v>
      </c>
      <c r="J18" s="74">
        <v>971</v>
      </c>
      <c r="K18" s="74">
        <v>971</v>
      </c>
      <c r="L18" s="74">
        <v>971</v>
      </c>
      <c r="M18" s="74">
        <v>971</v>
      </c>
      <c r="N18" s="74">
        <v>971</v>
      </c>
      <c r="O18" s="74">
        <v>971</v>
      </c>
      <c r="P18" s="74">
        <v>971</v>
      </c>
      <c r="Q18" s="74">
        <v>971</v>
      </c>
      <c r="R18" s="74">
        <v>971</v>
      </c>
      <c r="S18" s="74">
        <v>971</v>
      </c>
      <c r="T18" s="74">
        <v>971</v>
      </c>
      <c r="U18" s="74">
        <v>12804</v>
      </c>
      <c r="V18" s="74">
        <v>1067</v>
      </c>
      <c r="W18" s="74">
        <v>1067</v>
      </c>
      <c r="X18" s="74">
        <v>1067</v>
      </c>
      <c r="Y18" s="74">
        <v>1067</v>
      </c>
      <c r="Z18" s="74">
        <v>1067</v>
      </c>
      <c r="AA18" s="74">
        <v>1067</v>
      </c>
      <c r="AB18" s="74">
        <v>1067</v>
      </c>
      <c r="AC18" s="74">
        <v>1067</v>
      </c>
      <c r="AD18" s="74">
        <v>1067</v>
      </c>
      <c r="AE18" s="74">
        <v>1067</v>
      </c>
      <c r="AF18" s="74">
        <v>1067</v>
      </c>
      <c r="AG18" s="74">
        <v>1067</v>
      </c>
      <c r="AH18" s="143" t="str">
        <f t="shared" si="0"/>
        <v/>
      </c>
      <c r="AI18" s="142" t="str">
        <f t="shared" si="1"/>
        <v/>
      </c>
      <c r="AJ18" s="144">
        <f t="shared" si="2"/>
        <v>11652</v>
      </c>
    </row>
    <row r="19" spans="3:36">
      <c r="C19" s="74" t="s">
        <v>1046</v>
      </c>
      <c r="F19" s="74">
        <v>14436</v>
      </c>
      <c r="G19" s="94">
        <v>14436</v>
      </c>
      <c r="I19" s="74">
        <v>1203</v>
      </c>
      <c r="J19" s="74">
        <v>1203</v>
      </c>
      <c r="K19" s="74">
        <v>1203</v>
      </c>
      <c r="L19" s="74">
        <v>1203</v>
      </c>
      <c r="M19" s="74">
        <v>1203</v>
      </c>
      <c r="N19" s="74">
        <v>1203</v>
      </c>
      <c r="O19" s="74">
        <v>1203</v>
      </c>
      <c r="P19" s="74">
        <v>1203</v>
      </c>
      <c r="Q19" s="74">
        <v>1203</v>
      </c>
      <c r="R19" s="74">
        <v>1203</v>
      </c>
      <c r="S19" s="74">
        <v>1203</v>
      </c>
      <c r="T19" s="74">
        <v>1203</v>
      </c>
      <c r="U19" s="74">
        <v>15888</v>
      </c>
      <c r="V19" s="74">
        <v>1324</v>
      </c>
      <c r="W19" s="74">
        <v>1324</v>
      </c>
      <c r="X19" s="74">
        <v>1324</v>
      </c>
      <c r="Y19" s="74">
        <v>1324</v>
      </c>
      <c r="Z19" s="74">
        <v>1324</v>
      </c>
      <c r="AA19" s="74">
        <v>1324</v>
      </c>
      <c r="AB19" s="74">
        <v>1324</v>
      </c>
      <c r="AC19" s="74">
        <v>1324</v>
      </c>
      <c r="AD19" s="74">
        <v>1324</v>
      </c>
      <c r="AE19" s="74">
        <v>1324</v>
      </c>
      <c r="AF19" s="74">
        <v>1324</v>
      </c>
      <c r="AG19" s="74">
        <v>1324</v>
      </c>
      <c r="AH19" s="143" t="str">
        <f t="shared" si="0"/>
        <v/>
      </c>
      <c r="AI19" s="142" t="str">
        <f t="shared" si="1"/>
        <v/>
      </c>
      <c r="AJ19" s="144">
        <f t="shared" si="2"/>
        <v>14436</v>
      </c>
    </row>
    <row r="20" spans="3:36">
      <c r="C20" s="74" t="s">
        <v>1176</v>
      </c>
      <c r="F20" s="74">
        <v>17136</v>
      </c>
      <c r="G20" s="94">
        <v>17136</v>
      </c>
      <c r="I20" s="74">
        <v>1428</v>
      </c>
      <c r="J20" s="74">
        <v>1428</v>
      </c>
      <c r="K20" s="74">
        <v>1428</v>
      </c>
      <c r="L20" s="74">
        <v>1428</v>
      </c>
      <c r="M20" s="74">
        <v>1428</v>
      </c>
      <c r="N20" s="74">
        <v>1428</v>
      </c>
      <c r="O20" s="74">
        <v>1428</v>
      </c>
      <c r="P20" s="74">
        <v>1428</v>
      </c>
      <c r="Q20" s="74">
        <v>1428</v>
      </c>
      <c r="R20" s="74">
        <v>1428</v>
      </c>
      <c r="S20" s="74">
        <v>1428</v>
      </c>
      <c r="T20" s="74">
        <v>1428</v>
      </c>
      <c r="U20" s="74">
        <v>18840</v>
      </c>
      <c r="V20" s="74">
        <v>1570</v>
      </c>
      <c r="W20" s="74">
        <v>1570</v>
      </c>
      <c r="X20" s="74">
        <v>1570</v>
      </c>
      <c r="Y20" s="74">
        <v>1570</v>
      </c>
      <c r="Z20" s="74">
        <v>1570</v>
      </c>
      <c r="AA20" s="74">
        <v>1570</v>
      </c>
      <c r="AB20" s="74">
        <v>1570</v>
      </c>
      <c r="AC20" s="74">
        <v>1570</v>
      </c>
      <c r="AD20" s="74">
        <v>1570</v>
      </c>
      <c r="AE20" s="74">
        <v>1570</v>
      </c>
      <c r="AF20" s="74">
        <v>1570</v>
      </c>
      <c r="AG20" s="74">
        <v>1570</v>
      </c>
      <c r="AH20" s="143" t="str">
        <f t="shared" si="0"/>
        <v/>
      </c>
      <c r="AI20" s="142" t="str">
        <f t="shared" si="1"/>
        <v/>
      </c>
      <c r="AJ20" s="144">
        <f t="shared" si="2"/>
        <v>17136</v>
      </c>
    </row>
    <row r="21" spans="3:36">
      <c r="C21" s="74" t="s">
        <v>1192</v>
      </c>
      <c r="F21" s="74">
        <v>24288</v>
      </c>
      <c r="G21" s="94">
        <v>24288</v>
      </c>
      <c r="I21" s="74">
        <v>2024</v>
      </c>
      <c r="J21" s="74">
        <v>2024</v>
      </c>
      <c r="K21" s="74">
        <v>2024</v>
      </c>
      <c r="L21" s="74">
        <v>2024</v>
      </c>
      <c r="M21" s="74">
        <v>2024</v>
      </c>
      <c r="N21" s="74">
        <v>2024</v>
      </c>
      <c r="O21" s="74">
        <v>2024</v>
      </c>
      <c r="P21" s="74">
        <v>2024</v>
      </c>
      <c r="Q21" s="74">
        <v>2024</v>
      </c>
      <c r="R21" s="74">
        <v>2024</v>
      </c>
      <c r="S21" s="74">
        <v>2024</v>
      </c>
      <c r="T21" s="74">
        <v>2024</v>
      </c>
      <c r="U21" s="74">
        <v>26724</v>
      </c>
      <c r="V21" s="74">
        <v>2227</v>
      </c>
      <c r="W21" s="74">
        <v>2227</v>
      </c>
      <c r="X21" s="74">
        <v>2227</v>
      </c>
      <c r="Y21" s="74">
        <v>2227</v>
      </c>
      <c r="Z21" s="74">
        <v>2227</v>
      </c>
      <c r="AA21" s="74">
        <v>2227</v>
      </c>
      <c r="AB21" s="74">
        <v>2227</v>
      </c>
      <c r="AC21" s="74">
        <v>2227</v>
      </c>
      <c r="AD21" s="74">
        <v>2227</v>
      </c>
      <c r="AE21" s="74">
        <v>2227</v>
      </c>
      <c r="AF21" s="74">
        <v>2227</v>
      </c>
      <c r="AG21" s="74">
        <v>2227</v>
      </c>
      <c r="AH21" s="143" t="str">
        <f t="shared" si="0"/>
        <v/>
      </c>
      <c r="AI21" s="142" t="str">
        <f t="shared" si="1"/>
        <v/>
      </c>
      <c r="AJ21" s="144">
        <f t="shared" si="2"/>
        <v>24288</v>
      </c>
    </row>
    <row r="22" spans="3:36">
      <c r="C22" s="74" t="s">
        <v>1204</v>
      </c>
      <c r="F22" s="74">
        <v>5964</v>
      </c>
      <c r="G22" s="94">
        <v>5964</v>
      </c>
      <c r="I22" s="74">
        <v>497</v>
      </c>
      <c r="J22" s="74">
        <v>497</v>
      </c>
      <c r="K22" s="74">
        <v>497</v>
      </c>
      <c r="L22" s="74">
        <v>497</v>
      </c>
      <c r="M22" s="74">
        <v>497</v>
      </c>
      <c r="N22" s="74">
        <v>497</v>
      </c>
      <c r="O22" s="74">
        <v>497</v>
      </c>
      <c r="P22" s="74">
        <v>497</v>
      </c>
      <c r="Q22" s="74">
        <v>497</v>
      </c>
      <c r="R22" s="74">
        <v>497</v>
      </c>
      <c r="S22" s="74">
        <v>497</v>
      </c>
      <c r="T22" s="74">
        <v>497</v>
      </c>
      <c r="U22" s="74">
        <v>6552</v>
      </c>
      <c r="V22" s="74">
        <v>546</v>
      </c>
      <c r="W22" s="74">
        <v>546</v>
      </c>
      <c r="X22" s="74">
        <v>546</v>
      </c>
      <c r="Y22" s="74">
        <v>546</v>
      </c>
      <c r="Z22" s="74">
        <v>546</v>
      </c>
      <c r="AA22" s="74">
        <v>546</v>
      </c>
      <c r="AB22" s="74">
        <v>546</v>
      </c>
      <c r="AC22" s="74">
        <v>546</v>
      </c>
      <c r="AD22" s="74">
        <v>546</v>
      </c>
      <c r="AE22" s="74">
        <v>546</v>
      </c>
      <c r="AF22" s="74">
        <v>546</v>
      </c>
      <c r="AG22" s="74">
        <v>546</v>
      </c>
      <c r="AH22" s="143" t="str">
        <f t="shared" si="0"/>
        <v/>
      </c>
      <c r="AI22" s="142" t="str">
        <f t="shared" si="1"/>
        <v/>
      </c>
      <c r="AJ22" s="144">
        <f t="shared" si="2"/>
        <v>5964</v>
      </c>
    </row>
    <row r="23" spans="3:36">
      <c r="C23" s="74" t="s">
        <v>1241</v>
      </c>
      <c r="F23" s="74">
        <v>9744</v>
      </c>
      <c r="G23" s="94">
        <v>9744</v>
      </c>
      <c r="I23" s="74">
        <v>812</v>
      </c>
      <c r="J23" s="74">
        <v>812</v>
      </c>
      <c r="K23" s="74">
        <v>812</v>
      </c>
      <c r="L23" s="74">
        <v>812</v>
      </c>
      <c r="M23" s="74">
        <v>812</v>
      </c>
      <c r="N23" s="74">
        <v>812</v>
      </c>
      <c r="O23" s="74">
        <v>812</v>
      </c>
      <c r="P23" s="74">
        <v>812</v>
      </c>
      <c r="Q23" s="74">
        <v>812</v>
      </c>
      <c r="R23" s="74">
        <v>812</v>
      </c>
      <c r="S23" s="74">
        <v>812</v>
      </c>
      <c r="T23" s="74">
        <v>812</v>
      </c>
      <c r="U23" s="74">
        <v>10716</v>
      </c>
      <c r="V23" s="74">
        <v>893</v>
      </c>
      <c r="W23" s="74">
        <v>893</v>
      </c>
      <c r="X23" s="74">
        <v>893</v>
      </c>
      <c r="Y23" s="74">
        <v>893</v>
      </c>
      <c r="Z23" s="74">
        <v>893</v>
      </c>
      <c r="AA23" s="74">
        <v>893</v>
      </c>
      <c r="AB23" s="74">
        <v>893</v>
      </c>
      <c r="AC23" s="74">
        <v>893</v>
      </c>
      <c r="AD23" s="74">
        <v>893</v>
      </c>
      <c r="AE23" s="74">
        <v>893</v>
      </c>
      <c r="AF23" s="74">
        <v>893</v>
      </c>
      <c r="AG23" s="74">
        <v>893</v>
      </c>
      <c r="AH23" s="143" t="str">
        <f t="shared" si="0"/>
        <v/>
      </c>
      <c r="AI23" s="142" t="str">
        <f t="shared" si="1"/>
        <v/>
      </c>
      <c r="AJ23" s="144">
        <f t="shared" si="2"/>
        <v>9744</v>
      </c>
    </row>
    <row r="24" spans="3:36">
      <c r="C24" s="74" t="s">
        <v>1343</v>
      </c>
      <c r="F24" s="74">
        <v>14892</v>
      </c>
      <c r="G24" s="94">
        <v>14892</v>
      </c>
      <c r="I24" s="74">
        <v>1241</v>
      </c>
      <c r="J24" s="74">
        <v>1241</v>
      </c>
      <c r="K24" s="74">
        <v>1241</v>
      </c>
      <c r="L24" s="74">
        <v>1241</v>
      </c>
      <c r="M24" s="74">
        <v>1241</v>
      </c>
      <c r="N24" s="74">
        <v>1241</v>
      </c>
      <c r="O24" s="74">
        <v>1241</v>
      </c>
      <c r="P24" s="74">
        <v>1241</v>
      </c>
      <c r="Q24" s="74">
        <v>1241</v>
      </c>
      <c r="R24" s="74">
        <v>1241</v>
      </c>
      <c r="S24" s="74">
        <v>1241</v>
      </c>
      <c r="T24" s="74">
        <v>1241</v>
      </c>
      <c r="U24" s="74">
        <v>16380</v>
      </c>
      <c r="V24" s="74">
        <v>1365</v>
      </c>
      <c r="W24" s="74">
        <v>1365</v>
      </c>
      <c r="X24" s="74">
        <v>1365</v>
      </c>
      <c r="Y24" s="74">
        <v>1365</v>
      </c>
      <c r="Z24" s="74">
        <v>1365</v>
      </c>
      <c r="AA24" s="74">
        <v>1365</v>
      </c>
      <c r="AB24" s="74">
        <v>1365</v>
      </c>
      <c r="AC24" s="74">
        <v>1365</v>
      </c>
      <c r="AD24" s="74">
        <v>1365</v>
      </c>
      <c r="AE24" s="74">
        <v>1365</v>
      </c>
      <c r="AF24" s="74">
        <v>1365</v>
      </c>
      <c r="AG24" s="74">
        <v>1365</v>
      </c>
      <c r="AH24" s="143" t="str">
        <f t="shared" si="0"/>
        <v/>
      </c>
      <c r="AI24" s="142" t="str">
        <f t="shared" si="1"/>
        <v/>
      </c>
      <c r="AJ24" s="144">
        <f t="shared" si="2"/>
        <v>14892</v>
      </c>
    </row>
    <row r="25" spans="3:36">
      <c r="C25" s="74" t="s">
        <v>1094</v>
      </c>
      <c r="F25" s="74">
        <v>10104</v>
      </c>
      <c r="G25" s="94">
        <v>10104</v>
      </c>
      <c r="I25" s="74">
        <v>842</v>
      </c>
      <c r="J25" s="74">
        <v>842</v>
      </c>
      <c r="K25" s="74">
        <v>842</v>
      </c>
      <c r="L25" s="74">
        <v>842</v>
      </c>
      <c r="M25" s="74">
        <v>842</v>
      </c>
      <c r="N25" s="74">
        <v>842</v>
      </c>
      <c r="O25" s="74">
        <v>842</v>
      </c>
      <c r="P25" s="74">
        <v>842</v>
      </c>
      <c r="Q25" s="74">
        <v>842</v>
      </c>
      <c r="R25" s="74">
        <v>842</v>
      </c>
      <c r="S25" s="74">
        <v>842</v>
      </c>
      <c r="T25" s="74">
        <v>842</v>
      </c>
      <c r="U25" s="74">
        <v>11112</v>
      </c>
      <c r="V25" s="74">
        <v>926</v>
      </c>
      <c r="W25" s="74">
        <v>926</v>
      </c>
      <c r="X25" s="74">
        <v>926</v>
      </c>
      <c r="Y25" s="74">
        <v>926</v>
      </c>
      <c r="Z25" s="74">
        <v>926</v>
      </c>
      <c r="AA25" s="74">
        <v>926</v>
      </c>
      <c r="AB25" s="74">
        <v>926</v>
      </c>
      <c r="AC25" s="74">
        <v>926</v>
      </c>
      <c r="AD25" s="74">
        <v>926</v>
      </c>
      <c r="AE25" s="74">
        <v>926</v>
      </c>
      <c r="AF25" s="74">
        <v>926</v>
      </c>
      <c r="AG25" s="74">
        <v>926</v>
      </c>
      <c r="AH25" s="143" t="str">
        <f t="shared" si="0"/>
        <v/>
      </c>
      <c r="AI25" s="142" t="str">
        <f t="shared" si="1"/>
        <v/>
      </c>
      <c r="AJ25" s="144">
        <f t="shared" si="2"/>
        <v>10104</v>
      </c>
    </row>
    <row r="26" spans="3:36">
      <c r="C26" s="74" t="s">
        <v>1315</v>
      </c>
      <c r="F26" s="74">
        <v>9372</v>
      </c>
      <c r="G26" s="94">
        <v>9372</v>
      </c>
      <c r="I26" s="74">
        <v>781</v>
      </c>
      <c r="J26" s="74">
        <v>781</v>
      </c>
      <c r="K26" s="74">
        <v>781</v>
      </c>
      <c r="L26" s="74">
        <v>781</v>
      </c>
      <c r="M26" s="74">
        <v>781</v>
      </c>
      <c r="N26" s="74">
        <v>781</v>
      </c>
      <c r="O26" s="74">
        <v>781</v>
      </c>
      <c r="P26" s="74">
        <v>781</v>
      </c>
      <c r="Q26" s="74">
        <v>781</v>
      </c>
      <c r="R26" s="74">
        <v>781</v>
      </c>
      <c r="S26" s="74">
        <v>781</v>
      </c>
      <c r="T26" s="74">
        <v>781</v>
      </c>
      <c r="U26" s="74">
        <v>10296</v>
      </c>
      <c r="V26" s="74">
        <v>858</v>
      </c>
      <c r="W26" s="74">
        <v>858</v>
      </c>
      <c r="X26" s="74">
        <v>858</v>
      </c>
      <c r="Y26" s="74">
        <v>858</v>
      </c>
      <c r="Z26" s="74">
        <v>858</v>
      </c>
      <c r="AA26" s="74">
        <v>858</v>
      </c>
      <c r="AB26" s="74">
        <v>858</v>
      </c>
      <c r="AC26" s="74">
        <v>858</v>
      </c>
      <c r="AD26" s="74">
        <v>858</v>
      </c>
      <c r="AE26" s="74">
        <v>858</v>
      </c>
      <c r="AF26" s="74">
        <v>858</v>
      </c>
      <c r="AG26" s="74">
        <v>858</v>
      </c>
      <c r="AH26" s="143" t="str">
        <f t="shared" si="0"/>
        <v/>
      </c>
      <c r="AI26" s="142" t="str">
        <f t="shared" si="1"/>
        <v/>
      </c>
      <c r="AJ26" s="144">
        <f t="shared" si="2"/>
        <v>9372</v>
      </c>
    </row>
    <row r="27" spans="3:36">
      <c r="C27" s="74" t="s">
        <v>1040</v>
      </c>
      <c r="F27" s="74">
        <v>5088</v>
      </c>
      <c r="G27" s="94">
        <v>5088</v>
      </c>
      <c r="I27" s="74">
        <v>424</v>
      </c>
      <c r="J27" s="74">
        <v>424</v>
      </c>
      <c r="K27" s="74">
        <v>424</v>
      </c>
      <c r="L27" s="74">
        <v>424</v>
      </c>
      <c r="M27" s="74">
        <v>424</v>
      </c>
      <c r="N27" s="74">
        <v>424</v>
      </c>
      <c r="O27" s="74">
        <v>424</v>
      </c>
      <c r="P27" s="74">
        <v>424</v>
      </c>
      <c r="Q27" s="74">
        <v>424</v>
      </c>
      <c r="R27" s="74">
        <v>424</v>
      </c>
      <c r="S27" s="74">
        <v>424</v>
      </c>
      <c r="T27" s="74">
        <v>424</v>
      </c>
      <c r="U27" s="74">
        <v>5592</v>
      </c>
      <c r="V27" s="74">
        <v>466</v>
      </c>
      <c r="W27" s="74">
        <v>466</v>
      </c>
      <c r="X27" s="74">
        <v>466</v>
      </c>
      <c r="Y27" s="74">
        <v>466</v>
      </c>
      <c r="Z27" s="74">
        <v>466</v>
      </c>
      <c r="AA27" s="74">
        <v>466</v>
      </c>
      <c r="AB27" s="74">
        <v>466</v>
      </c>
      <c r="AC27" s="74">
        <v>466</v>
      </c>
      <c r="AD27" s="74">
        <v>466</v>
      </c>
      <c r="AE27" s="74">
        <v>466</v>
      </c>
      <c r="AF27" s="74">
        <v>466</v>
      </c>
      <c r="AG27" s="74">
        <v>466</v>
      </c>
      <c r="AH27" s="143" t="str">
        <f t="shared" si="0"/>
        <v/>
      </c>
      <c r="AI27" s="142" t="str">
        <f t="shared" si="1"/>
        <v/>
      </c>
      <c r="AJ27" s="144">
        <f t="shared" si="2"/>
        <v>5088</v>
      </c>
    </row>
    <row r="28" spans="3:36">
      <c r="C28" s="74" t="s">
        <v>1296</v>
      </c>
      <c r="F28" s="74">
        <v>13104</v>
      </c>
      <c r="G28" s="94">
        <v>13104</v>
      </c>
      <c r="I28" s="74">
        <v>1092</v>
      </c>
      <c r="J28" s="74">
        <v>1092</v>
      </c>
      <c r="K28" s="74">
        <v>1092</v>
      </c>
      <c r="L28" s="74">
        <v>1092</v>
      </c>
      <c r="M28" s="74">
        <v>1092</v>
      </c>
      <c r="N28" s="74">
        <v>1092</v>
      </c>
      <c r="O28" s="74">
        <v>1092</v>
      </c>
      <c r="P28" s="74">
        <v>1092</v>
      </c>
      <c r="Q28" s="74">
        <v>1092</v>
      </c>
      <c r="R28" s="74">
        <v>1092</v>
      </c>
      <c r="S28" s="74">
        <v>1092</v>
      </c>
      <c r="T28" s="74">
        <v>1092</v>
      </c>
      <c r="U28" s="74">
        <v>14412</v>
      </c>
      <c r="V28" s="74">
        <v>1201</v>
      </c>
      <c r="W28" s="74">
        <v>1201</v>
      </c>
      <c r="X28" s="74">
        <v>1201</v>
      </c>
      <c r="Y28" s="74">
        <v>1201</v>
      </c>
      <c r="Z28" s="74">
        <v>1201</v>
      </c>
      <c r="AA28" s="74">
        <v>1201</v>
      </c>
      <c r="AB28" s="74">
        <v>1201</v>
      </c>
      <c r="AC28" s="74">
        <v>1201</v>
      </c>
      <c r="AD28" s="74">
        <v>1201</v>
      </c>
      <c r="AE28" s="74">
        <v>1201</v>
      </c>
      <c r="AF28" s="74">
        <v>1201</v>
      </c>
      <c r="AG28" s="74">
        <v>1201</v>
      </c>
      <c r="AH28" s="143" t="str">
        <f t="shared" si="0"/>
        <v/>
      </c>
      <c r="AI28" s="142" t="str">
        <f t="shared" si="1"/>
        <v/>
      </c>
      <c r="AJ28" s="144">
        <f t="shared" si="2"/>
        <v>13104</v>
      </c>
    </row>
    <row r="29" spans="3:36">
      <c r="C29" s="74" t="s">
        <v>1221</v>
      </c>
      <c r="F29" s="74">
        <v>4584</v>
      </c>
      <c r="G29" s="94">
        <v>4584</v>
      </c>
      <c r="I29" s="74">
        <v>382</v>
      </c>
      <c r="J29" s="74">
        <v>382</v>
      </c>
      <c r="K29" s="74">
        <v>382</v>
      </c>
      <c r="L29" s="74">
        <v>382</v>
      </c>
      <c r="M29" s="74">
        <v>382</v>
      </c>
      <c r="N29" s="74">
        <v>382</v>
      </c>
      <c r="O29" s="74">
        <v>382</v>
      </c>
      <c r="P29" s="74">
        <v>382</v>
      </c>
      <c r="Q29" s="74">
        <v>382</v>
      </c>
      <c r="R29" s="74">
        <v>382</v>
      </c>
      <c r="S29" s="74">
        <v>382</v>
      </c>
      <c r="T29" s="74">
        <v>382</v>
      </c>
      <c r="U29" s="74">
        <v>5040</v>
      </c>
      <c r="V29" s="74">
        <v>420</v>
      </c>
      <c r="W29" s="74">
        <v>420</v>
      </c>
      <c r="X29" s="74">
        <v>420</v>
      </c>
      <c r="Y29" s="74">
        <v>420</v>
      </c>
      <c r="Z29" s="74">
        <v>420</v>
      </c>
      <c r="AA29" s="74">
        <v>420</v>
      </c>
      <c r="AB29" s="74">
        <v>420</v>
      </c>
      <c r="AC29" s="74">
        <v>420</v>
      </c>
      <c r="AD29" s="74">
        <v>420</v>
      </c>
      <c r="AE29" s="74">
        <v>420</v>
      </c>
      <c r="AF29" s="74">
        <v>420</v>
      </c>
      <c r="AG29" s="74">
        <v>420</v>
      </c>
      <c r="AH29" s="143" t="str">
        <f t="shared" si="0"/>
        <v/>
      </c>
      <c r="AI29" s="142" t="str">
        <f t="shared" si="1"/>
        <v/>
      </c>
      <c r="AJ29" s="144">
        <f t="shared" si="2"/>
        <v>4584</v>
      </c>
    </row>
    <row r="30" spans="3:36">
      <c r="C30" s="74" t="s">
        <v>1334</v>
      </c>
      <c r="F30" s="74">
        <v>4428</v>
      </c>
      <c r="G30" s="94">
        <v>4428</v>
      </c>
      <c r="I30" s="74">
        <v>369</v>
      </c>
      <c r="J30" s="74">
        <v>369</v>
      </c>
      <c r="K30" s="74">
        <v>369</v>
      </c>
      <c r="L30" s="74">
        <v>369</v>
      </c>
      <c r="M30" s="74">
        <v>369</v>
      </c>
      <c r="N30" s="74">
        <v>369</v>
      </c>
      <c r="O30" s="74">
        <v>369</v>
      </c>
      <c r="P30" s="74">
        <v>369</v>
      </c>
      <c r="Q30" s="74">
        <v>369</v>
      </c>
      <c r="R30" s="74">
        <v>369</v>
      </c>
      <c r="S30" s="74">
        <v>369</v>
      </c>
      <c r="T30" s="74">
        <v>369</v>
      </c>
      <c r="U30" s="74">
        <v>4872</v>
      </c>
      <c r="V30" s="74">
        <v>406</v>
      </c>
      <c r="W30" s="74">
        <v>406</v>
      </c>
      <c r="X30" s="74">
        <v>406</v>
      </c>
      <c r="Y30" s="74">
        <v>406</v>
      </c>
      <c r="Z30" s="74">
        <v>406</v>
      </c>
      <c r="AA30" s="74">
        <v>406</v>
      </c>
      <c r="AB30" s="74">
        <v>406</v>
      </c>
      <c r="AC30" s="74">
        <v>406</v>
      </c>
      <c r="AD30" s="74">
        <v>406</v>
      </c>
      <c r="AE30" s="74">
        <v>406</v>
      </c>
      <c r="AF30" s="74">
        <v>406</v>
      </c>
      <c r="AG30" s="74">
        <v>406</v>
      </c>
      <c r="AH30" s="143" t="str">
        <f t="shared" si="0"/>
        <v/>
      </c>
      <c r="AI30" s="142" t="str">
        <f t="shared" si="1"/>
        <v/>
      </c>
      <c r="AJ30" s="144">
        <f t="shared" si="2"/>
        <v>4428</v>
      </c>
    </row>
    <row r="31" spans="3:36">
      <c r="C31" s="74" t="s">
        <v>1034</v>
      </c>
      <c r="F31" s="74">
        <v>4512</v>
      </c>
      <c r="G31" s="94">
        <v>4512</v>
      </c>
      <c r="I31" s="74">
        <v>376</v>
      </c>
      <c r="J31" s="74">
        <v>376</v>
      </c>
      <c r="K31" s="74">
        <v>376</v>
      </c>
      <c r="L31" s="74">
        <v>376</v>
      </c>
      <c r="M31" s="74">
        <v>376</v>
      </c>
      <c r="N31" s="74">
        <v>376</v>
      </c>
      <c r="O31" s="74">
        <v>376</v>
      </c>
      <c r="P31" s="74">
        <v>376</v>
      </c>
      <c r="Q31" s="74">
        <v>376</v>
      </c>
      <c r="R31" s="74">
        <v>376</v>
      </c>
      <c r="S31" s="74">
        <v>376</v>
      </c>
      <c r="T31" s="74">
        <v>376</v>
      </c>
      <c r="U31" s="74">
        <v>4968</v>
      </c>
      <c r="V31" s="74">
        <v>414</v>
      </c>
      <c r="W31" s="74">
        <v>414</v>
      </c>
      <c r="X31" s="74">
        <v>414</v>
      </c>
      <c r="Y31" s="74">
        <v>414</v>
      </c>
      <c r="Z31" s="74">
        <v>414</v>
      </c>
      <c r="AA31" s="74">
        <v>414</v>
      </c>
      <c r="AB31" s="74">
        <v>414</v>
      </c>
      <c r="AC31" s="74">
        <v>414</v>
      </c>
      <c r="AD31" s="74">
        <v>414</v>
      </c>
      <c r="AE31" s="74">
        <v>414</v>
      </c>
      <c r="AF31" s="74">
        <v>414</v>
      </c>
      <c r="AG31" s="74">
        <v>414</v>
      </c>
      <c r="AH31" s="143" t="str">
        <f t="shared" si="0"/>
        <v/>
      </c>
      <c r="AI31" s="142" t="str">
        <f t="shared" si="1"/>
        <v/>
      </c>
      <c r="AJ31" s="144">
        <f t="shared" si="2"/>
        <v>4512</v>
      </c>
    </row>
    <row r="32" spans="3:36">
      <c r="C32" s="74" t="s">
        <v>1138</v>
      </c>
      <c r="F32" s="74">
        <v>4740</v>
      </c>
      <c r="G32" s="94">
        <v>4740</v>
      </c>
      <c r="I32" s="74">
        <v>395</v>
      </c>
      <c r="J32" s="74">
        <v>395</v>
      </c>
      <c r="K32" s="74">
        <v>395</v>
      </c>
      <c r="L32" s="74">
        <v>395</v>
      </c>
      <c r="M32" s="74">
        <v>395</v>
      </c>
      <c r="N32" s="74">
        <v>395</v>
      </c>
      <c r="O32" s="74">
        <v>395</v>
      </c>
      <c r="P32" s="74">
        <v>395</v>
      </c>
      <c r="Q32" s="74">
        <v>395</v>
      </c>
      <c r="R32" s="74">
        <v>395</v>
      </c>
      <c r="S32" s="74">
        <v>395</v>
      </c>
      <c r="T32" s="74">
        <v>395</v>
      </c>
      <c r="U32" s="74">
        <v>5208</v>
      </c>
      <c r="V32" s="74">
        <v>434</v>
      </c>
      <c r="W32" s="74">
        <v>434</v>
      </c>
      <c r="X32" s="74">
        <v>434</v>
      </c>
      <c r="Y32" s="74">
        <v>434</v>
      </c>
      <c r="Z32" s="74">
        <v>434</v>
      </c>
      <c r="AA32" s="74">
        <v>434</v>
      </c>
      <c r="AB32" s="74">
        <v>434</v>
      </c>
      <c r="AC32" s="74">
        <v>434</v>
      </c>
      <c r="AD32" s="74">
        <v>434</v>
      </c>
      <c r="AE32" s="74">
        <v>434</v>
      </c>
      <c r="AF32" s="74">
        <v>434</v>
      </c>
      <c r="AG32" s="74">
        <v>434</v>
      </c>
      <c r="AH32" s="143" t="str">
        <f t="shared" si="0"/>
        <v/>
      </c>
      <c r="AI32" s="142" t="str">
        <f t="shared" si="1"/>
        <v/>
      </c>
      <c r="AJ32" s="144">
        <f t="shared" si="2"/>
        <v>4740</v>
      </c>
    </row>
    <row r="33" spans="1:36">
      <c r="C33" s="74" t="s">
        <v>1290</v>
      </c>
      <c r="F33" s="74">
        <v>6708</v>
      </c>
      <c r="G33" s="94">
        <v>6708</v>
      </c>
      <c r="I33" s="74">
        <v>559</v>
      </c>
      <c r="J33" s="74">
        <v>559</v>
      </c>
      <c r="K33" s="74">
        <v>559</v>
      </c>
      <c r="L33" s="74">
        <v>559</v>
      </c>
      <c r="M33" s="74">
        <v>559</v>
      </c>
      <c r="N33" s="74">
        <v>559</v>
      </c>
      <c r="O33" s="74">
        <v>559</v>
      </c>
      <c r="P33" s="74">
        <v>559</v>
      </c>
      <c r="Q33" s="74">
        <v>559</v>
      </c>
      <c r="R33" s="74">
        <v>559</v>
      </c>
      <c r="S33" s="74">
        <v>559</v>
      </c>
      <c r="T33" s="74">
        <v>559</v>
      </c>
      <c r="U33" s="74">
        <v>7380</v>
      </c>
      <c r="V33" s="74">
        <v>615</v>
      </c>
      <c r="W33" s="74">
        <v>615</v>
      </c>
      <c r="X33" s="74">
        <v>615</v>
      </c>
      <c r="Y33" s="74">
        <v>615</v>
      </c>
      <c r="Z33" s="74">
        <v>615</v>
      </c>
      <c r="AA33" s="74">
        <v>615</v>
      </c>
      <c r="AB33" s="74">
        <v>615</v>
      </c>
      <c r="AC33" s="74">
        <v>615</v>
      </c>
      <c r="AD33" s="74">
        <v>615</v>
      </c>
      <c r="AE33" s="74">
        <v>615</v>
      </c>
      <c r="AF33" s="74">
        <v>615</v>
      </c>
      <c r="AG33" s="74">
        <v>615</v>
      </c>
      <c r="AH33" s="143" t="str">
        <f t="shared" si="0"/>
        <v/>
      </c>
      <c r="AI33" s="142" t="str">
        <f t="shared" si="1"/>
        <v/>
      </c>
      <c r="AJ33" s="144">
        <f t="shared" si="2"/>
        <v>6708</v>
      </c>
    </row>
    <row r="34" spans="1:36">
      <c r="C34" s="74" t="s">
        <v>1132</v>
      </c>
      <c r="F34" s="74">
        <v>12888</v>
      </c>
      <c r="G34" s="94">
        <v>12888</v>
      </c>
      <c r="I34" s="74">
        <v>1074</v>
      </c>
      <c r="J34" s="74">
        <v>1074</v>
      </c>
      <c r="K34" s="74">
        <v>1074</v>
      </c>
      <c r="L34" s="74">
        <v>1074</v>
      </c>
      <c r="M34" s="74">
        <v>1074</v>
      </c>
      <c r="N34" s="74">
        <v>1074</v>
      </c>
      <c r="O34" s="74">
        <v>1074</v>
      </c>
      <c r="P34" s="74">
        <v>1074</v>
      </c>
      <c r="Q34" s="74">
        <v>1074</v>
      </c>
      <c r="R34" s="74">
        <v>1074</v>
      </c>
      <c r="S34" s="74">
        <v>1074</v>
      </c>
      <c r="T34" s="74">
        <v>1074</v>
      </c>
      <c r="U34" s="74">
        <v>14172</v>
      </c>
      <c r="V34" s="74">
        <v>1181</v>
      </c>
      <c r="W34" s="74">
        <v>1181</v>
      </c>
      <c r="X34" s="74">
        <v>1181</v>
      </c>
      <c r="Y34" s="74">
        <v>1181</v>
      </c>
      <c r="Z34" s="74">
        <v>1181</v>
      </c>
      <c r="AA34" s="74">
        <v>1181</v>
      </c>
      <c r="AB34" s="74">
        <v>1181</v>
      </c>
      <c r="AC34" s="74">
        <v>1181</v>
      </c>
      <c r="AD34" s="74">
        <v>1181</v>
      </c>
      <c r="AE34" s="74">
        <v>1181</v>
      </c>
      <c r="AF34" s="74">
        <v>1181</v>
      </c>
      <c r="AG34" s="74">
        <v>1181</v>
      </c>
      <c r="AH34" s="143" t="str">
        <f t="shared" si="0"/>
        <v/>
      </c>
      <c r="AI34" s="142" t="str">
        <f t="shared" si="1"/>
        <v/>
      </c>
      <c r="AJ34" s="144">
        <f t="shared" si="2"/>
        <v>12888</v>
      </c>
    </row>
    <row r="35" spans="1:36">
      <c r="C35" s="74" t="s">
        <v>1279</v>
      </c>
      <c r="F35" s="74">
        <v>9972</v>
      </c>
      <c r="G35" s="94">
        <v>9972</v>
      </c>
      <c r="I35" s="74">
        <v>831</v>
      </c>
      <c r="J35" s="74">
        <v>831</v>
      </c>
      <c r="K35" s="74">
        <v>831</v>
      </c>
      <c r="L35" s="74">
        <v>831</v>
      </c>
      <c r="M35" s="74">
        <v>831</v>
      </c>
      <c r="N35" s="74">
        <v>831</v>
      </c>
      <c r="O35" s="74">
        <v>831</v>
      </c>
      <c r="P35" s="74">
        <v>831</v>
      </c>
      <c r="Q35" s="74">
        <v>831</v>
      </c>
      <c r="R35" s="74">
        <v>831</v>
      </c>
      <c r="S35" s="74">
        <v>831</v>
      </c>
      <c r="T35" s="74">
        <v>831</v>
      </c>
      <c r="U35" s="74">
        <v>10956</v>
      </c>
      <c r="V35" s="74">
        <v>913</v>
      </c>
      <c r="W35" s="74">
        <v>913</v>
      </c>
      <c r="X35" s="74">
        <v>913</v>
      </c>
      <c r="Y35" s="74">
        <v>913</v>
      </c>
      <c r="Z35" s="74">
        <v>913</v>
      </c>
      <c r="AA35" s="74">
        <v>913</v>
      </c>
      <c r="AB35" s="74">
        <v>913</v>
      </c>
      <c r="AC35" s="74">
        <v>913</v>
      </c>
      <c r="AD35" s="74">
        <v>913</v>
      </c>
      <c r="AE35" s="74">
        <v>913</v>
      </c>
      <c r="AF35" s="74">
        <v>913</v>
      </c>
      <c r="AG35" s="74">
        <v>913</v>
      </c>
      <c r="AH35" s="143" t="str">
        <f t="shared" si="0"/>
        <v/>
      </c>
      <c r="AI35" s="142" t="str">
        <f t="shared" si="1"/>
        <v/>
      </c>
      <c r="AJ35" s="144">
        <f t="shared" si="2"/>
        <v>9972</v>
      </c>
    </row>
    <row r="36" spans="1:36">
      <c r="C36" s="74" t="s">
        <v>1234</v>
      </c>
      <c r="F36" s="74">
        <v>6012</v>
      </c>
      <c r="G36" s="94">
        <v>6012</v>
      </c>
      <c r="I36" s="74">
        <v>501</v>
      </c>
      <c r="J36" s="74">
        <v>501</v>
      </c>
      <c r="K36" s="74">
        <v>501</v>
      </c>
      <c r="L36" s="74">
        <v>501</v>
      </c>
      <c r="M36" s="74">
        <v>501</v>
      </c>
      <c r="N36" s="74">
        <v>501</v>
      </c>
      <c r="O36" s="74">
        <v>501</v>
      </c>
      <c r="P36" s="74">
        <v>501</v>
      </c>
      <c r="Q36" s="74">
        <v>501</v>
      </c>
      <c r="R36" s="74">
        <v>501</v>
      </c>
      <c r="S36" s="74">
        <v>501</v>
      </c>
      <c r="T36" s="74">
        <v>501</v>
      </c>
      <c r="U36" s="74">
        <v>6612</v>
      </c>
      <c r="V36" s="74">
        <v>551</v>
      </c>
      <c r="W36" s="74">
        <v>551</v>
      </c>
      <c r="X36" s="74">
        <v>551</v>
      </c>
      <c r="Y36" s="74">
        <v>551</v>
      </c>
      <c r="Z36" s="74">
        <v>551</v>
      </c>
      <c r="AA36" s="74">
        <v>551</v>
      </c>
      <c r="AB36" s="74">
        <v>551</v>
      </c>
      <c r="AC36" s="74">
        <v>551</v>
      </c>
      <c r="AD36" s="74">
        <v>551</v>
      </c>
      <c r="AE36" s="74">
        <v>551</v>
      </c>
      <c r="AF36" s="74">
        <v>551</v>
      </c>
      <c r="AG36" s="74">
        <v>551</v>
      </c>
      <c r="AH36" s="143" t="str">
        <f t="shared" si="0"/>
        <v/>
      </c>
      <c r="AI36" s="142" t="str">
        <f t="shared" si="1"/>
        <v/>
      </c>
      <c r="AJ36" s="144">
        <f t="shared" si="2"/>
        <v>6012</v>
      </c>
    </row>
    <row r="37" spans="1:36">
      <c r="C37" s="74" t="s">
        <v>1284</v>
      </c>
      <c r="F37" s="74">
        <v>4884</v>
      </c>
      <c r="G37" s="94">
        <v>4884</v>
      </c>
      <c r="I37" s="74">
        <v>407</v>
      </c>
      <c r="J37" s="74">
        <v>407</v>
      </c>
      <c r="K37" s="74">
        <v>407</v>
      </c>
      <c r="L37" s="74">
        <v>407</v>
      </c>
      <c r="M37" s="74">
        <v>407</v>
      </c>
      <c r="N37" s="74">
        <v>407</v>
      </c>
      <c r="O37" s="74">
        <v>407</v>
      </c>
      <c r="P37" s="74">
        <v>407</v>
      </c>
      <c r="Q37" s="74">
        <v>407</v>
      </c>
      <c r="R37" s="74">
        <v>407</v>
      </c>
      <c r="S37" s="74">
        <v>407</v>
      </c>
      <c r="T37" s="74">
        <v>407</v>
      </c>
      <c r="U37" s="74">
        <v>5364</v>
      </c>
      <c r="V37" s="74">
        <v>447</v>
      </c>
      <c r="W37" s="74">
        <v>447</v>
      </c>
      <c r="X37" s="74">
        <v>447</v>
      </c>
      <c r="Y37" s="74">
        <v>447</v>
      </c>
      <c r="Z37" s="74">
        <v>447</v>
      </c>
      <c r="AA37" s="74">
        <v>447</v>
      </c>
      <c r="AB37" s="74">
        <v>447</v>
      </c>
      <c r="AC37" s="74">
        <v>447</v>
      </c>
      <c r="AD37" s="74">
        <v>447</v>
      </c>
      <c r="AE37" s="74">
        <v>447</v>
      </c>
      <c r="AF37" s="74">
        <v>447</v>
      </c>
      <c r="AG37" s="74">
        <v>447</v>
      </c>
      <c r="AH37" s="143" t="str">
        <f t="shared" si="0"/>
        <v/>
      </c>
      <c r="AI37" s="142" t="str">
        <f t="shared" si="1"/>
        <v/>
      </c>
      <c r="AJ37" s="144">
        <f t="shared" si="2"/>
        <v>4884</v>
      </c>
    </row>
    <row r="38" spans="1:36">
      <c r="C38" s="74" t="s">
        <v>1171</v>
      </c>
      <c r="F38" s="74">
        <v>5316</v>
      </c>
      <c r="G38" s="94">
        <v>5316</v>
      </c>
      <c r="I38" s="74">
        <v>443</v>
      </c>
      <c r="J38" s="74">
        <v>443</v>
      </c>
      <c r="K38" s="74">
        <v>443</v>
      </c>
      <c r="L38" s="74">
        <v>443</v>
      </c>
      <c r="M38" s="74">
        <v>443</v>
      </c>
      <c r="N38" s="74">
        <v>443</v>
      </c>
      <c r="O38" s="74">
        <v>443</v>
      </c>
      <c r="P38" s="74">
        <v>443</v>
      </c>
      <c r="Q38" s="74">
        <v>443</v>
      </c>
      <c r="R38" s="74">
        <v>443</v>
      </c>
      <c r="S38" s="74">
        <v>443</v>
      </c>
      <c r="T38" s="74">
        <v>443</v>
      </c>
      <c r="U38" s="74">
        <v>5844</v>
      </c>
      <c r="V38" s="74">
        <v>487</v>
      </c>
      <c r="W38" s="74">
        <v>487</v>
      </c>
      <c r="X38" s="74">
        <v>487</v>
      </c>
      <c r="Y38" s="74">
        <v>487</v>
      </c>
      <c r="Z38" s="74">
        <v>487</v>
      </c>
      <c r="AA38" s="74">
        <v>487</v>
      </c>
      <c r="AB38" s="74">
        <v>487</v>
      </c>
      <c r="AC38" s="74">
        <v>487</v>
      </c>
      <c r="AD38" s="74">
        <v>487</v>
      </c>
      <c r="AE38" s="74">
        <v>487</v>
      </c>
      <c r="AF38" s="74">
        <v>487</v>
      </c>
      <c r="AG38" s="74">
        <v>487</v>
      </c>
      <c r="AH38" s="143" t="str">
        <f t="shared" si="0"/>
        <v/>
      </c>
      <c r="AI38" s="142" t="str">
        <f t="shared" si="1"/>
        <v/>
      </c>
      <c r="AJ38" s="144">
        <f t="shared" si="2"/>
        <v>5316</v>
      </c>
    </row>
    <row r="39" spans="1:36">
      <c r="C39" s="74" t="s">
        <v>1309</v>
      </c>
      <c r="F39" s="74">
        <v>6732</v>
      </c>
      <c r="G39" s="94">
        <v>6732</v>
      </c>
      <c r="I39" s="74">
        <v>561</v>
      </c>
      <c r="J39" s="74">
        <v>561</v>
      </c>
      <c r="K39" s="74">
        <v>561</v>
      </c>
      <c r="L39" s="74">
        <v>561</v>
      </c>
      <c r="M39" s="74">
        <v>561</v>
      </c>
      <c r="N39" s="74">
        <v>561</v>
      </c>
      <c r="O39" s="74">
        <v>561</v>
      </c>
      <c r="P39" s="74">
        <v>561</v>
      </c>
      <c r="Q39" s="74">
        <v>561</v>
      </c>
      <c r="R39" s="74">
        <v>561</v>
      </c>
      <c r="S39" s="74">
        <v>561</v>
      </c>
      <c r="T39" s="74">
        <v>561</v>
      </c>
      <c r="U39" s="74">
        <v>7404</v>
      </c>
      <c r="V39" s="74">
        <v>617</v>
      </c>
      <c r="W39" s="74">
        <v>617</v>
      </c>
      <c r="X39" s="74">
        <v>617</v>
      </c>
      <c r="Y39" s="74">
        <v>617</v>
      </c>
      <c r="Z39" s="74">
        <v>617</v>
      </c>
      <c r="AA39" s="74">
        <v>617</v>
      </c>
      <c r="AB39" s="74">
        <v>617</v>
      </c>
      <c r="AC39" s="74">
        <v>617</v>
      </c>
      <c r="AD39" s="74">
        <v>617</v>
      </c>
      <c r="AE39" s="74">
        <v>617</v>
      </c>
      <c r="AF39" s="74">
        <v>617</v>
      </c>
      <c r="AG39" s="74">
        <v>617</v>
      </c>
      <c r="AH39" s="143" t="str">
        <f t="shared" si="0"/>
        <v/>
      </c>
      <c r="AI39" s="142" t="str">
        <f t="shared" si="1"/>
        <v/>
      </c>
      <c r="AJ39" s="144">
        <f t="shared" si="2"/>
        <v>6732</v>
      </c>
    </row>
    <row r="40" spans="1:36">
      <c r="C40" s="74" t="s">
        <v>1087</v>
      </c>
      <c r="F40" s="74">
        <v>5508</v>
      </c>
      <c r="G40" s="94">
        <v>5508</v>
      </c>
      <c r="I40" s="74">
        <v>459</v>
      </c>
      <c r="J40" s="74">
        <v>459</v>
      </c>
      <c r="K40" s="74">
        <v>459</v>
      </c>
      <c r="L40" s="74">
        <v>459</v>
      </c>
      <c r="M40" s="74">
        <v>459</v>
      </c>
      <c r="N40" s="74">
        <v>459</v>
      </c>
      <c r="O40" s="74">
        <v>459</v>
      </c>
      <c r="P40" s="74">
        <v>459</v>
      </c>
      <c r="Q40" s="74">
        <v>459</v>
      </c>
      <c r="R40" s="74">
        <v>459</v>
      </c>
      <c r="S40" s="74">
        <v>459</v>
      </c>
      <c r="T40" s="74">
        <v>459</v>
      </c>
      <c r="U40" s="74">
        <v>6048</v>
      </c>
      <c r="V40" s="74">
        <v>504</v>
      </c>
      <c r="W40" s="74">
        <v>504</v>
      </c>
      <c r="X40" s="74">
        <v>504</v>
      </c>
      <c r="Y40" s="74">
        <v>504</v>
      </c>
      <c r="Z40" s="74">
        <v>504</v>
      </c>
      <c r="AA40" s="74">
        <v>504</v>
      </c>
      <c r="AB40" s="74">
        <v>504</v>
      </c>
      <c r="AC40" s="74">
        <v>504</v>
      </c>
      <c r="AD40" s="74">
        <v>504</v>
      </c>
      <c r="AE40" s="74">
        <v>504</v>
      </c>
      <c r="AF40" s="74">
        <v>504</v>
      </c>
      <c r="AG40" s="74">
        <v>504</v>
      </c>
      <c r="AH40" s="143" t="str">
        <f t="shared" si="0"/>
        <v/>
      </c>
      <c r="AI40" s="142" t="str">
        <f t="shared" si="1"/>
        <v/>
      </c>
      <c r="AJ40" s="144">
        <f t="shared" si="2"/>
        <v>5508</v>
      </c>
    </row>
    <row r="41" spans="1:36">
      <c r="A41" s="74">
        <v>12202</v>
      </c>
      <c r="B41" s="74" t="s">
        <v>88</v>
      </c>
      <c r="C41" s="74" t="s">
        <v>1366</v>
      </c>
      <c r="D41" s="74">
        <v>7239</v>
      </c>
      <c r="E41" s="74">
        <v>7325</v>
      </c>
      <c r="F41" s="74">
        <v>529828</v>
      </c>
      <c r="G41" s="94">
        <v>363170</v>
      </c>
      <c r="H41" s="94">
        <v>166658</v>
      </c>
      <c r="I41" s="74">
        <v>48227</v>
      </c>
      <c r="J41" s="74">
        <v>39305</v>
      </c>
      <c r="K41" s="74">
        <v>44247</v>
      </c>
      <c r="L41" s="74">
        <v>47001</v>
      </c>
      <c r="M41" s="74">
        <v>46287</v>
      </c>
      <c r="N41" s="74">
        <v>43566</v>
      </c>
      <c r="O41" s="74">
        <v>42990</v>
      </c>
      <c r="P41" s="74">
        <v>47784</v>
      </c>
      <c r="Q41" s="74">
        <v>46602</v>
      </c>
      <c r="R41" s="74">
        <v>37101</v>
      </c>
      <c r="S41" s="74">
        <v>40974</v>
      </c>
      <c r="T41" s="74">
        <v>45744</v>
      </c>
      <c r="U41" s="74">
        <v>563652</v>
      </c>
      <c r="V41" s="74">
        <v>51760</v>
      </c>
      <c r="W41" s="74">
        <v>40291</v>
      </c>
      <c r="X41" s="74">
        <v>46490</v>
      </c>
      <c r="Y41" s="74">
        <v>51300</v>
      </c>
      <c r="Z41" s="74">
        <v>56938</v>
      </c>
      <c r="AA41" s="74">
        <v>42428</v>
      </c>
      <c r="AB41" s="74">
        <v>44521</v>
      </c>
      <c r="AC41" s="74">
        <v>51457</v>
      </c>
      <c r="AD41" s="74">
        <v>47845</v>
      </c>
      <c r="AE41" s="74">
        <v>39239</v>
      </c>
      <c r="AF41" s="74">
        <v>43881</v>
      </c>
      <c r="AG41" s="74">
        <v>47502</v>
      </c>
      <c r="AH41" s="143">
        <f t="shared" si="0"/>
        <v>122105</v>
      </c>
      <c r="AI41" s="142" t="str">
        <f t="shared" si="1"/>
        <v>122105-000</v>
      </c>
      <c r="AJ41" s="144">
        <f t="shared" si="2"/>
        <v>529828</v>
      </c>
    </row>
    <row r="42" spans="1:36">
      <c r="C42" s="74" t="s">
        <v>1255</v>
      </c>
      <c r="F42" s="74">
        <v>11340</v>
      </c>
      <c r="G42" s="94">
        <v>11340</v>
      </c>
      <c r="H42" s="94" t="s">
        <v>1367</v>
      </c>
      <c r="I42" s="74">
        <v>945</v>
      </c>
      <c r="J42" s="74">
        <v>945</v>
      </c>
      <c r="K42" s="74">
        <v>945</v>
      </c>
      <c r="L42" s="74">
        <v>945</v>
      </c>
      <c r="M42" s="74">
        <v>945</v>
      </c>
      <c r="N42" s="74">
        <v>945</v>
      </c>
      <c r="O42" s="74">
        <v>945</v>
      </c>
      <c r="P42" s="74">
        <v>945</v>
      </c>
      <c r="Q42" s="74">
        <v>945</v>
      </c>
      <c r="R42" s="74">
        <v>945</v>
      </c>
      <c r="S42" s="74">
        <v>945</v>
      </c>
      <c r="T42" s="74">
        <v>945</v>
      </c>
      <c r="U42" s="74">
        <v>11844</v>
      </c>
      <c r="V42" s="74">
        <v>987</v>
      </c>
      <c r="W42" s="74">
        <v>987</v>
      </c>
      <c r="X42" s="74">
        <v>987</v>
      </c>
      <c r="Y42" s="74">
        <v>987</v>
      </c>
      <c r="Z42" s="74">
        <v>987</v>
      </c>
      <c r="AA42" s="74">
        <v>987</v>
      </c>
      <c r="AB42" s="74">
        <v>987</v>
      </c>
      <c r="AC42" s="74">
        <v>987</v>
      </c>
      <c r="AD42" s="74">
        <v>987</v>
      </c>
      <c r="AE42" s="74">
        <v>987</v>
      </c>
      <c r="AF42" s="74">
        <v>987</v>
      </c>
      <c r="AG42" s="74">
        <v>987</v>
      </c>
      <c r="AH42" s="143" t="str">
        <f t="shared" si="0"/>
        <v/>
      </c>
      <c r="AI42" s="142" t="str">
        <f t="shared" si="1"/>
        <v/>
      </c>
      <c r="AJ42" s="144">
        <f t="shared" si="2"/>
        <v>11340</v>
      </c>
    </row>
    <row r="43" spans="1:36">
      <c r="C43" s="74" t="s">
        <v>1066</v>
      </c>
      <c r="F43" s="74">
        <v>91654</v>
      </c>
      <c r="G43" s="94">
        <v>71657</v>
      </c>
      <c r="H43" s="94">
        <v>19997</v>
      </c>
      <c r="I43" s="74">
        <v>9400</v>
      </c>
      <c r="J43" s="74">
        <v>5470</v>
      </c>
      <c r="K43" s="74">
        <v>8215</v>
      </c>
      <c r="L43" s="74">
        <v>7440</v>
      </c>
      <c r="M43" s="74">
        <v>7810</v>
      </c>
      <c r="N43" s="74">
        <v>8720</v>
      </c>
      <c r="O43" s="74">
        <v>6285</v>
      </c>
      <c r="P43" s="74">
        <v>6490</v>
      </c>
      <c r="Q43" s="74">
        <v>9560</v>
      </c>
      <c r="R43" s="74">
        <v>6990</v>
      </c>
      <c r="S43" s="74">
        <v>7637</v>
      </c>
      <c r="T43" s="74">
        <v>7637</v>
      </c>
      <c r="U43" s="74">
        <v>84608</v>
      </c>
      <c r="V43" s="74">
        <v>8680</v>
      </c>
      <c r="W43" s="74">
        <v>5050</v>
      </c>
      <c r="X43" s="74">
        <v>7580</v>
      </c>
      <c r="Y43" s="74">
        <v>6870</v>
      </c>
      <c r="Z43" s="74">
        <v>7210</v>
      </c>
      <c r="AA43" s="74">
        <v>8046</v>
      </c>
      <c r="AB43" s="74">
        <v>5805</v>
      </c>
      <c r="AC43" s="74">
        <v>5990</v>
      </c>
      <c r="AD43" s="74">
        <v>8825</v>
      </c>
      <c r="AE43" s="74">
        <v>6455</v>
      </c>
      <c r="AF43" s="74">
        <v>7050</v>
      </c>
      <c r="AG43" s="74">
        <v>7047</v>
      </c>
      <c r="AH43" s="143" t="str">
        <f t="shared" si="0"/>
        <v/>
      </c>
      <c r="AI43" s="142" t="str">
        <f t="shared" si="1"/>
        <v/>
      </c>
      <c r="AJ43" s="144">
        <f t="shared" si="2"/>
        <v>91654</v>
      </c>
    </row>
    <row r="44" spans="1:36">
      <c r="C44" s="74" t="s">
        <v>1327</v>
      </c>
      <c r="F44" s="74">
        <v>1716</v>
      </c>
      <c r="G44" s="94">
        <v>1716</v>
      </c>
      <c r="H44" s="94" t="s">
        <v>1367</v>
      </c>
      <c r="I44" s="74">
        <v>143</v>
      </c>
      <c r="J44" s="74">
        <v>143</v>
      </c>
      <c r="K44" s="74">
        <v>143</v>
      </c>
      <c r="L44" s="74">
        <v>143</v>
      </c>
      <c r="M44" s="74">
        <v>143</v>
      </c>
      <c r="N44" s="74">
        <v>143</v>
      </c>
      <c r="O44" s="74">
        <v>143</v>
      </c>
      <c r="P44" s="74">
        <v>143</v>
      </c>
      <c r="Q44" s="74">
        <v>143</v>
      </c>
      <c r="R44" s="74">
        <v>143</v>
      </c>
      <c r="S44" s="74">
        <v>143</v>
      </c>
      <c r="T44" s="74">
        <v>143</v>
      </c>
      <c r="U44" s="74">
        <v>1812</v>
      </c>
      <c r="V44" s="74">
        <v>151</v>
      </c>
      <c r="W44" s="74">
        <v>151</v>
      </c>
      <c r="X44" s="74">
        <v>151</v>
      </c>
      <c r="Y44" s="74">
        <v>151</v>
      </c>
      <c r="Z44" s="74">
        <v>151</v>
      </c>
      <c r="AA44" s="74">
        <v>151</v>
      </c>
      <c r="AB44" s="74">
        <v>151</v>
      </c>
      <c r="AC44" s="74">
        <v>151</v>
      </c>
      <c r="AD44" s="74">
        <v>151</v>
      </c>
      <c r="AE44" s="74">
        <v>151</v>
      </c>
      <c r="AF44" s="74">
        <v>151</v>
      </c>
      <c r="AG44" s="74">
        <v>151</v>
      </c>
      <c r="AH44" s="143" t="str">
        <f t="shared" si="0"/>
        <v/>
      </c>
      <c r="AI44" s="142" t="str">
        <f t="shared" si="1"/>
        <v/>
      </c>
      <c r="AJ44" s="144">
        <f t="shared" si="2"/>
        <v>1716</v>
      </c>
    </row>
    <row r="45" spans="1:36">
      <c r="C45" s="74" t="s">
        <v>1054</v>
      </c>
      <c r="F45" s="74">
        <v>9359</v>
      </c>
      <c r="G45" s="94">
        <v>783</v>
      </c>
      <c r="H45" s="94">
        <v>8576</v>
      </c>
      <c r="I45" s="74" t="s">
        <v>1367</v>
      </c>
      <c r="J45" s="74" t="s">
        <v>1367</v>
      </c>
      <c r="K45" s="74">
        <v>1280</v>
      </c>
      <c r="L45" s="74">
        <v>2290</v>
      </c>
      <c r="M45" s="74" t="s">
        <v>1367</v>
      </c>
      <c r="N45" s="74" t="s">
        <v>1367</v>
      </c>
      <c r="O45" s="74">
        <v>74</v>
      </c>
      <c r="P45" s="74">
        <v>3366</v>
      </c>
      <c r="Q45" s="74" t="s">
        <v>1367</v>
      </c>
      <c r="R45" s="74">
        <v>1570</v>
      </c>
      <c r="S45" s="74" t="s">
        <v>1367</v>
      </c>
      <c r="T45" s="74">
        <v>779</v>
      </c>
      <c r="U45" s="74">
        <v>15818</v>
      </c>
      <c r="X45" s="74">
        <v>2164</v>
      </c>
      <c r="Y45" s="74">
        <v>3870</v>
      </c>
      <c r="AB45" s="74">
        <v>125</v>
      </c>
      <c r="AC45" s="74">
        <v>5670</v>
      </c>
      <c r="AE45" s="74">
        <v>2654</v>
      </c>
      <c r="AG45" s="74">
        <v>1335</v>
      </c>
      <c r="AH45" s="143" t="str">
        <f t="shared" si="0"/>
        <v/>
      </c>
      <c r="AI45" s="142" t="str">
        <f t="shared" si="1"/>
        <v/>
      </c>
      <c r="AJ45" s="144">
        <f t="shared" si="2"/>
        <v>9359</v>
      </c>
    </row>
    <row r="46" spans="1:36">
      <c r="C46" s="74" t="s">
        <v>1187</v>
      </c>
      <c r="F46" s="74">
        <v>516</v>
      </c>
      <c r="G46" s="94">
        <v>516</v>
      </c>
      <c r="H46" s="94" t="s">
        <v>1367</v>
      </c>
      <c r="I46" s="74">
        <v>43</v>
      </c>
      <c r="J46" s="74">
        <v>43</v>
      </c>
      <c r="K46" s="74">
        <v>43</v>
      </c>
      <c r="L46" s="74">
        <v>43</v>
      </c>
      <c r="M46" s="74">
        <v>43</v>
      </c>
      <c r="N46" s="74">
        <v>43</v>
      </c>
      <c r="O46" s="74">
        <v>43</v>
      </c>
      <c r="P46" s="74">
        <v>43</v>
      </c>
      <c r="Q46" s="74">
        <v>43</v>
      </c>
      <c r="R46" s="74">
        <v>43</v>
      </c>
      <c r="S46" s="74">
        <v>43</v>
      </c>
      <c r="T46" s="74">
        <v>43</v>
      </c>
      <c r="U46" s="74">
        <v>540</v>
      </c>
      <c r="V46" s="74">
        <v>45</v>
      </c>
      <c r="W46" s="74">
        <v>45</v>
      </c>
      <c r="X46" s="74">
        <v>45</v>
      </c>
      <c r="Y46" s="74">
        <v>45</v>
      </c>
      <c r="Z46" s="74">
        <v>45</v>
      </c>
      <c r="AA46" s="74">
        <v>45</v>
      </c>
      <c r="AB46" s="74">
        <v>45</v>
      </c>
      <c r="AC46" s="74">
        <v>45</v>
      </c>
      <c r="AD46" s="74">
        <v>45</v>
      </c>
      <c r="AE46" s="74">
        <v>45</v>
      </c>
      <c r="AF46" s="74">
        <v>45</v>
      </c>
      <c r="AG46" s="74">
        <v>45</v>
      </c>
      <c r="AH46" s="143" t="str">
        <f t="shared" si="0"/>
        <v/>
      </c>
      <c r="AI46" s="142" t="str">
        <f t="shared" si="1"/>
        <v/>
      </c>
      <c r="AJ46" s="144">
        <f t="shared" si="2"/>
        <v>516</v>
      </c>
    </row>
    <row r="47" spans="1:36">
      <c r="C47" s="74" t="s">
        <v>1079</v>
      </c>
      <c r="F47" s="74">
        <v>2740</v>
      </c>
      <c r="G47" s="94">
        <v>2220</v>
      </c>
      <c r="H47" s="94">
        <v>520</v>
      </c>
      <c r="I47" s="74" t="s">
        <v>1367</v>
      </c>
      <c r="J47" s="74" t="s">
        <v>1367</v>
      </c>
      <c r="K47" s="74" t="s">
        <v>1367</v>
      </c>
      <c r="L47" s="74">
        <v>230</v>
      </c>
      <c r="M47" s="74">
        <v>2140</v>
      </c>
      <c r="N47" s="74" t="s">
        <v>1367</v>
      </c>
      <c r="O47" s="74" t="s">
        <v>1367</v>
      </c>
      <c r="P47" s="74" t="s">
        <v>1367</v>
      </c>
      <c r="Q47" s="74" t="s">
        <v>1367</v>
      </c>
      <c r="R47" s="74" t="s">
        <v>1367</v>
      </c>
      <c r="S47" s="74">
        <v>370</v>
      </c>
      <c r="T47" s="74" t="s">
        <v>1367</v>
      </c>
      <c r="U47" s="74">
        <v>14785</v>
      </c>
      <c r="Y47" s="74">
        <v>1240</v>
      </c>
      <c r="Z47" s="74">
        <v>11547</v>
      </c>
      <c r="AF47" s="74">
        <v>1998</v>
      </c>
      <c r="AH47" s="143" t="str">
        <f t="shared" si="0"/>
        <v/>
      </c>
      <c r="AI47" s="142" t="str">
        <f t="shared" si="1"/>
        <v/>
      </c>
      <c r="AJ47" s="144">
        <f t="shared" si="2"/>
        <v>2740</v>
      </c>
    </row>
    <row r="48" spans="1:36">
      <c r="C48" s="74" t="s">
        <v>1104</v>
      </c>
      <c r="F48" s="74">
        <v>74827</v>
      </c>
      <c r="G48" s="94">
        <v>7169</v>
      </c>
      <c r="H48" s="94">
        <v>67658</v>
      </c>
      <c r="I48" s="74">
        <v>6250</v>
      </c>
      <c r="J48" s="74">
        <v>5750</v>
      </c>
      <c r="K48" s="74">
        <v>5850</v>
      </c>
      <c r="L48" s="74">
        <v>6900</v>
      </c>
      <c r="M48" s="74">
        <v>6800</v>
      </c>
      <c r="N48" s="74">
        <v>5200</v>
      </c>
      <c r="O48" s="74">
        <v>6930</v>
      </c>
      <c r="P48" s="74">
        <v>6259</v>
      </c>
      <c r="Q48" s="74">
        <v>7921</v>
      </c>
      <c r="R48" s="74">
        <v>4496</v>
      </c>
      <c r="S48" s="74">
        <v>5638</v>
      </c>
      <c r="T48" s="74">
        <v>6833</v>
      </c>
      <c r="U48" s="74">
        <v>73461</v>
      </c>
      <c r="V48" s="74">
        <v>6545</v>
      </c>
      <c r="W48" s="74">
        <v>6022</v>
      </c>
      <c r="X48" s="74">
        <v>6126</v>
      </c>
      <c r="Y48" s="74">
        <v>7226</v>
      </c>
      <c r="Z48" s="74">
        <v>7121</v>
      </c>
      <c r="AA48" s="74">
        <v>546</v>
      </c>
      <c r="AB48" s="74">
        <v>7257</v>
      </c>
      <c r="AC48" s="74">
        <v>6555</v>
      </c>
      <c r="AD48" s="74">
        <v>8295</v>
      </c>
      <c r="AE48" s="74">
        <v>4708</v>
      </c>
      <c r="AF48" s="74">
        <v>5904</v>
      </c>
      <c r="AG48" s="74">
        <v>7156</v>
      </c>
      <c r="AH48" s="143" t="str">
        <f t="shared" si="0"/>
        <v/>
      </c>
      <c r="AI48" s="142" t="str">
        <f t="shared" si="1"/>
        <v/>
      </c>
      <c r="AJ48" s="144">
        <f t="shared" si="2"/>
        <v>74827</v>
      </c>
    </row>
    <row r="49" spans="3:36">
      <c r="C49" s="74" t="s">
        <v>1115</v>
      </c>
      <c r="F49" s="74">
        <v>40721</v>
      </c>
      <c r="G49" s="94">
        <v>24963</v>
      </c>
      <c r="H49" s="94">
        <v>15758</v>
      </c>
      <c r="I49" s="74">
        <v>3180</v>
      </c>
      <c r="J49" s="74">
        <v>1660</v>
      </c>
      <c r="K49" s="74">
        <v>4120</v>
      </c>
      <c r="L49" s="74">
        <v>5259</v>
      </c>
      <c r="M49" s="74">
        <v>3450</v>
      </c>
      <c r="N49" s="74">
        <v>2690</v>
      </c>
      <c r="O49" s="74">
        <v>3915</v>
      </c>
      <c r="P49" s="74">
        <v>3999</v>
      </c>
      <c r="Q49" s="74">
        <v>3699</v>
      </c>
      <c r="R49" s="74">
        <v>1963</v>
      </c>
      <c r="S49" s="74">
        <v>3393</v>
      </c>
      <c r="T49" s="74">
        <v>3393</v>
      </c>
      <c r="U49" s="74">
        <v>49271</v>
      </c>
      <c r="V49" s="74">
        <v>3848</v>
      </c>
      <c r="W49" s="74">
        <v>2009</v>
      </c>
      <c r="X49" s="74">
        <v>4985</v>
      </c>
      <c r="Y49" s="74">
        <v>6363</v>
      </c>
      <c r="Z49" s="74">
        <v>4174</v>
      </c>
      <c r="AA49" s="74">
        <v>3255</v>
      </c>
      <c r="AB49" s="74">
        <v>4737</v>
      </c>
      <c r="AC49" s="74">
        <v>4839</v>
      </c>
      <c r="AD49" s="74">
        <v>4476</v>
      </c>
      <c r="AE49" s="74">
        <v>2375</v>
      </c>
      <c r="AF49" s="74">
        <v>4105</v>
      </c>
      <c r="AG49" s="74">
        <v>4105</v>
      </c>
      <c r="AH49" s="143" t="str">
        <f t="shared" si="0"/>
        <v/>
      </c>
      <c r="AI49" s="142" t="str">
        <f t="shared" si="1"/>
        <v/>
      </c>
      <c r="AJ49" s="144">
        <f t="shared" si="2"/>
        <v>40721</v>
      </c>
    </row>
    <row r="50" spans="3:36">
      <c r="C50" s="74" t="s">
        <v>1144</v>
      </c>
      <c r="F50" s="74">
        <v>20736</v>
      </c>
      <c r="G50" s="94">
        <v>20736</v>
      </c>
      <c r="H50" s="94" t="s">
        <v>1367</v>
      </c>
      <c r="I50" s="74">
        <v>1728</v>
      </c>
      <c r="J50" s="74">
        <v>1728</v>
      </c>
      <c r="K50" s="74">
        <v>1728</v>
      </c>
      <c r="L50" s="74">
        <v>1728</v>
      </c>
      <c r="M50" s="74">
        <v>1728</v>
      </c>
      <c r="N50" s="74">
        <v>1728</v>
      </c>
      <c r="O50" s="74">
        <v>1728</v>
      </c>
      <c r="P50" s="74">
        <v>1728</v>
      </c>
      <c r="Q50" s="74">
        <v>1728</v>
      </c>
      <c r="R50" s="74">
        <v>1728</v>
      </c>
      <c r="S50" s="74">
        <v>1728</v>
      </c>
      <c r="T50" s="74">
        <v>1728</v>
      </c>
      <c r="U50" s="74">
        <v>21768</v>
      </c>
      <c r="V50" s="74">
        <v>1814</v>
      </c>
      <c r="W50" s="74">
        <v>1814</v>
      </c>
      <c r="X50" s="74">
        <v>1814</v>
      </c>
      <c r="Y50" s="74">
        <v>1814</v>
      </c>
      <c r="Z50" s="74">
        <v>1814</v>
      </c>
      <c r="AA50" s="74">
        <v>1814</v>
      </c>
      <c r="AB50" s="74">
        <v>1814</v>
      </c>
      <c r="AC50" s="74">
        <v>1814</v>
      </c>
      <c r="AD50" s="74">
        <v>1814</v>
      </c>
      <c r="AE50" s="74">
        <v>1814</v>
      </c>
      <c r="AF50" s="74">
        <v>1814</v>
      </c>
      <c r="AG50" s="74">
        <v>1814</v>
      </c>
      <c r="AH50" s="143" t="str">
        <f t="shared" si="0"/>
        <v/>
      </c>
      <c r="AI50" s="142" t="str">
        <f t="shared" si="1"/>
        <v/>
      </c>
      <c r="AJ50" s="144">
        <f t="shared" si="2"/>
        <v>20736</v>
      </c>
    </row>
    <row r="51" spans="3:36">
      <c r="C51" s="74" t="s">
        <v>1155</v>
      </c>
      <c r="F51" s="74">
        <v>4992</v>
      </c>
      <c r="G51" s="94">
        <v>4992</v>
      </c>
      <c r="H51" s="94" t="s">
        <v>1367</v>
      </c>
      <c r="I51" s="74">
        <v>416</v>
      </c>
      <c r="J51" s="74">
        <v>416</v>
      </c>
      <c r="K51" s="74">
        <v>416</v>
      </c>
      <c r="L51" s="74">
        <v>416</v>
      </c>
      <c r="M51" s="74">
        <v>416</v>
      </c>
      <c r="N51" s="74">
        <v>416</v>
      </c>
      <c r="O51" s="74">
        <v>416</v>
      </c>
      <c r="P51" s="74">
        <v>416</v>
      </c>
      <c r="Q51" s="74">
        <v>416</v>
      </c>
      <c r="R51" s="74">
        <v>416</v>
      </c>
      <c r="S51" s="74">
        <v>416</v>
      </c>
      <c r="T51" s="74">
        <v>416</v>
      </c>
      <c r="U51" s="74">
        <v>5244</v>
      </c>
      <c r="V51" s="74">
        <v>437</v>
      </c>
      <c r="W51" s="74">
        <v>437</v>
      </c>
      <c r="X51" s="74">
        <v>437</v>
      </c>
      <c r="Y51" s="74">
        <v>437</v>
      </c>
      <c r="Z51" s="74">
        <v>437</v>
      </c>
      <c r="AA51" s="74">
        <v>437</v>
      </c>
      <c r="AB51" s="74">
        <v>437</v>
      </c>
      <c r="AC51" s="74">
        <v>437</v>
      </c>
      <c r="AD51" s="74">
        <v>437</v>
      </c>
      <c r="AE51" s="74">
        <v>437</v>
      </c>
      <c r="AF51" s="74">
        <v>437</v>
      </c>
      <c r="AG51" s="74">
        <v>437</v>
      </c>
      <c r="AH51" s="143" t="str">
        <f t="shared" si="0"/>
        <v/>
      </c>
      <c r="AI51" s="142" t="str">
        <f t="shared" si="1"/>
        <v/>
      </c>
      <c r="AJ51" s="144">
        <f t="shared" si="2"/>
        <v>4992</v>
      </c>
    </row>
    <row r="52" spans="3:36">
      <c r="C52" s="74" t="s">
        <v>1046</v>
      </c>
      <c r="F52" s="74">
        <v>2328</v>
      </c>
      <c r="G52" s="94">
        <v>2328</v>
      </c>
      <c r="H52" s="94" t="s">
        <v>1367</v>
      </c>
      <c r="I52" s="74">
        <v>194</v>
      </c>
      <c r="J52" s="74">
        <v>194</v>
      </c>
      <c r="K52" s="74">
        <v>194</v>
      </c>
      <c r="L52" s="74">
        <v>194</v>
      </c>
      <c r="M52" s="74">
        <v>194</v>
      </c>
      <c r="N52" s="74">
        <v>194</v>
      </c>
      <c r="O52" s="74">
        <v>194</v>
      </c>
      <c r="P52" s="74">
        <v>194</v>
      </c>
      <c r="Q52" s="74">
        <v>194</v>
      </c>
      <c r="R52" s="74">
        <v>194</v>
      </c>
      <c r="S52" s="74">
        <v>194</v>
      </c>
      <c r="T52" s="74">
        <v>194</v>
      </c>
      <c r="U52" s="74">
        <v>2436</v>
      </c>
      <c r="V52" s="74">
        <v>203</v>
      </c>
      <c r="W52" s="74">
        <v>203</v>
      </c>
      <c r="X52" s="74">
        <v>203</v>
      </c>
      <c r="Y52" s="74">
        <v>203</v>
      </c>
      <c r="Z52" s="74">
        <v>203</v>
      </c>
      <c r="AA52" s="74">
        <v>203</v>
      </c>
      <c r="AB52" s="74">
        <v>203</v>
      </c>
      <c r="AC52" s="74">
        <v>203</v>
      </c>
      <c r="AD52" s="74">
        <v>203</v>
      </c>
      <c r="AE52" s="74">
        <v>203</v>
      </c>
      <c r="AF52" s="74">
        <v>203</v>
      </c>
      <c r="AG52" s="74">
        <v>203</v>
      </c>
      <c r="AH52" s="143" t="str">
        <f t="shared" si="0"/>
        <v/>
      </c>
      <c r="AI52" s="142" t="str">
        <f t="shared" si="1"/>
        <v/>
      </c>
      <c r="AJ52" s="144">
        <f t="shared" si="2"/>
        <v>2328</v>
      </c>
    </row>
    <row r="53" spans="3:36">
      <c r="C53" s="74" t="s">
        <v>1176</v>
      </c>
      <c r="F53" s="74">
        <v>11928</v>
      </c>
      <c r="G53" s="94">
        <v>11928</v>
      </c>
      <c r="H53" s="94" t="s">
        <v>1367</v>
      </c>
      <c r="I53" s="74">
        <v>994</v>
      </c>
      <c r="J53" s="74">
        <v>994</v>
      </c>
      <c r="K53" s="74">
        <v>994</v>
      </c>
      <c r="L53" s="74">
        <v>994</v>
      </c>
      <c r="M53" s="74">
        <v>994</v>
      </c>
      <c r="N53" s="74">
        <v>994</v>
      </c>
      <c r="O53" s="74">
        <v>994</v>
      </c>
      <c r="P53" s="74">
        <v>994</v>
      </c>
      <c r="Q53" s="74">
        <v>994</v>
      </c>
      <c r="R53" s="74">
        <v>994</v>
      </c>
      <c r="S53" s="74">
        <v>994</v>
      </c>
      <c r="T53" s="74">
        <v>994</v>
      </c>
      <c r="U53" s="74">
        <v>12516</v>
      </c>
      <c r="V53" s="74">
        <v>1043</v>
      </c>
      <c r="W53" s="74">
        <v>1043</v>
      </c>
      <c r="X53" s="74">
        <v>1043</v>
      </c>
      <c r="Y53" s="74">
        <v>1043</v>
      </c>
      <c r="Z53" s="74">
        <v>1043</v>
      </c>
      <c r="AA53" s="74">
        <v>1043</v>
      </c>
      <c r="AB53" s="74">
        <v>1043</v>
      </c>
      <c r="AC53" s="74">
        <v>1043</v>
      </c>
      <c r="AD53" s="74">
        <v>1043</v>
      </c>
      <c r="AE53" s="74">
        <v>1043</v>
      </c>
      <c r="AF53" s="74">
        <v>1043</v>
      </c>
      <c r="AG53" s="74">
        <v>1043</v>
      </c>
      <c r="AH53" s="143" t="str">
        <f t="shared" si="0"/>
        <v/>
      </c>
      <c r="AI53" s="142" t="str">
        <f t="shared" si="1"/>
        <v/>
      </c>
      <c r="AJ53" s="144">
        <f t="shared" si="2"/>
        <v>11928</v>
      </c>
    </row>
    <row r="54" spans="3:36">
      <c r="C54" s="74" t="s">
        <v>1192</v>
      </c>
      <c r="F54" s="74">
        <v>7212</v>
      </c>
      <c r="G54" s="94">
        <v>7212</v>
      </c>
      <c r="H54" s="94" t="s">
        <v>1367</v>
      </c>
      <c r="I54" s="74">
        <v>601</v>
      </c>
      <c r="J54" s="74">
        <v>601</v>
      </c>
      <c r="K54" s="74">
        <v>601</v>
      </c>
      <c r="L54" s="74">
        <v>601</v>
      </c>
      <c r="M54" s="74">
        <v>601</v>
      </c>
      <c r="N54" s="74">
        <v>601</v>
      </c>
      <c r="O54" s="74">
        <v>601</v>
      </c>
      <c r="P54" s="74">
        <v>601</v>
      </c>
      <c r="Q54" s="74">
        <v>601</v>
      </c>
      <c r="R54" s="74">
        <v>601</v>
      </c>
      <c r="S54" s="74">
        <v>601</v>
      </c>
      <c r="T54" s="74">
        <v>601</v>
      </c>
      <c r="U54" s="74">
        <v>7572</v>
      </c>
      <c r="V54" s="74">
        <v>631</v>
      </c>
      <c r="W54" s="74">
        <v>631</v>
      </c>
      <c r="X54" s="74">
        <v>631</v>
      </c>
      <c r="Y54" s="74">
        <v>631</v>
      </c>
      <c r="Z54" s="74">
        <v>631</v>
      </c>
      <c r="AA54" s="74">
        <v>631</v>
      </c>
      <c r="AB54" s="74">
        <v>631</v>
      </c>
      <c r="AC54" s="74">
        <v>631</v>
      </c>
      <c r="AD54" s="74">
        <v>631</v>
      </c>
      <c r="AE54" s="74">
        <v>631</v>
      </c>
      <c r="AF54" s="74">
        <v>631</v>
      </c>
      <c r="AG54" s="74">
        <v>631</v>
      </c>
      <c r="AH54" s="143" t="str">
        <f t="shared" si="0"/>
        <v/>
      </c>
      <c r="AI54" s="142" t="str">
        <f t="shared" si="1"/>
        <v/>
      </c>
      <c r="AJ54" s="144">
        <f t="shared" si="2"/>
        <v>7212</v>
      </c>
    </row>
    <row r="55" spans="3:36">
      <c r="C55" s="74" t="s">
        <v>1204</v>
      </c>
      <c r="F55" s="74">
        <v>23388</v>
      </c>
      <c r="G55" s="94">
        <v>23388</v>
      </c>
      <c r="H55" s="94" t="s">
        <v>1367</v>
      </c>
      <c r="I55" s="74">
        <v>1949</v>
      </c>
      <c r="J55" s="74">
        <v>1949</v>
      </c>
      <c r="K55" s="74">
        <v>1949</v>
      </c>
      <c r="L55" s="74">
        <v>1949</v>
      </c>
      <c r="M55" s="74">
        <v>1949</v>
      </c>
      <c r="N55" s="74">
        <v>1949</v>
      </c>
      <c r="O55" s="74">
        <v>1949</v>
      </c>
      <c r="P55" s="74">
        <v>1949</v>
      </c>
      <c r="Q55" s="74">
        <v>1949</v>
      </c>
      <c r="R55" s="74">
        <v>1949</v>
      </c>
      <c r="S55" s="74">
        <v>1949</v>
      </c>
      <c r="T55" s="74">
        <v>1949</v>
      </c>
      <c r="U55" s="74">
        <v>24552</v>
      </c>
      <c r="V55" s="74">
        <v>2046</v>
      </c>
      <c r="W55" s="74">
        <v>2046</v>
      </c>
      <c r="X55" s="74">
        <v>2046</v>
      </c>
      <c r="Y55" s="74">
        <v>2046</v>
      </c>
      <c r="Z55" s="74">
        <v>2046</v>
      </c>
      <c r="AA55" s="74">
        <v>2046</v>
      </c>
      <c r="AB55" s="74">
        <v>2046</v>
      </c>
      <c r="AC55" s="74">
        <v>2046</v>
      </c>
      <c r="AD55" s="74">
        <v>2046</v>
      </c>
      <c r="AE55" s="74">
        <v>2046</v>
      </c>
      <c r="AF55" s="74">
        <v>2046</v>
      </c>
      <c r="AG55" s="74">
        <v>2046</v>
      </c>
      <c r="AH55" s="143" t="str">
        <f t="shared" si="0"/>
        <v/>
      </c>
      <c r="AI55" s="142" t="str">
        <f t="shared" si="1"/>
        <v/>
      </c>
      <c r="AJ55" s="144">
        <f t="shared" si="2"/>
        <v>23388</v>
      </c>
    </row>
    <row r="56" spans="3:36">
      <c r="C56" s="74" t="s">
        <v>1241</v>
      </c>
      <c r="F56" s="74">
        <v>3360</v>
      </c>
      <c r="G56" s="94">
        <v>3360</v>
      </c>
      <c r="H56" s="94" t="s">
        <v>1367</v>
      </c>
      <c r="I56" s="74">
        <v>280</v>
      </c>
      <c r="J56" s="74">
        <v>280</v>
      </c>
      <c r="K56" s="74">
        <v>280</v>
      </c>
      <c r="L56" s="74">
        <v>280</v>
      </c>
      <c r="M56" s="74">
        <v>280</v>
      </c>
      <c r="N56" s="74">
        <v>280</v>
      </c>
      <c r="O56" s="74">
        <v>280</v>
      </c>
      <c r="P56" s="74">
        <v>280</v>
      </c>
      <c r="Q56" s="74">
        <v>280</v>
      </c>
      <c r="R56" s="74">
        <v>280</v>
      </c>
      <c r="S56" s="74">
        <v>280</v>
      </c>
      <c r="T56" s="74">
        <v>280</v>
      </c>
      <c r="U56" s="74">
        <v>3528</v>
      </c>
      <c r="V56" s="74">
        <v>294</v>
      </c>
      <c r="W56" s="74">
        <v>294</v>
      </c>
      <c r="X56" s="74">
        <v>294</v>
      </c>
      <c r="Y56" s="74">
        <v>294</v>
      </c>
      <c r="Z56" s="74">
        <v>294</v>
      </c>
      <c r="AA56" s="74">
        <v>294</v>
      </c>
      <c r="AB56" s="74">
        <v>294</v>
      </c>
      <c r="AC56" s="74">
        <v>294</v>
      </c>
      <c r="AD56" s="74">
        <v>294</v>
      </c>
      <c r="AE56" s="74">
        <v>294</v>
      </c>
      <c r="AF56" s="74">
        <v>294</v>
      </c>
      <c r="AG56" s="74">
        <v>294</v>
      </c>
      <c r="AH56" s="143" t="str">
        <f t="shared" si="0"/>
        <v/>
      </c>
      <c r="AI56" s="142" t="str">
        <f t="shared" si="1"/>
        <v/>
      </c>
      <c r="AJ56" s="144">
        <f t="shared" si="2"/>
        <v>3360</v>
      </c>
    </row>
    <row r="57" spans="3:36">
      <c r="C57" s="74" t="s">
        <v>1343</v>
      </c>
      <c r="F57" s="74">
        <v>12828</v>
      </c>
      <c r="G57" s="94">
        <v>12828</v>
      </c>
      <c r="H57" s="94" t="s">
        <v>1367</v>
      </c>
      <c r="I57" s="74">
        <v>1069</v>
      </c>
      <c r="J57" s="74">
        <v>1069</v>
      </c>
      <c r="K57" s="74">
        <v>1069</v>
      </c>
      <c r="L57" s="74">
        <v>1069</v>
      </c>
      <c r="M57" s="74">
        <v>1069</v>
      </c>
      <c r="N57" s="74">
        <v>1069</v>
      </c>
      <c r="O57" s="74">
        <v>1069</v>
      </c>
      <c r="P57" s="74">
        <v>1069</v>
      </c>
      <c r="Q57" s="74">
        <v>1069</v>
      </c>
      <c r="R57" s="74">
        <v>1069</v>
      </c>
      <c r="S57" s="74">
        <v>1069</v>
      </c>
      <c r="T57" s="74">
        <v>1069</v>
      </c>
      <c r="U57" s="74">
        <v>13464</v>
      </c>
      <c r="V57" s="74">
        <v>1122</v>
      </c>
      <c r="W57" s="74">
        <v>1122</v>
      </c>
      <c r="X57" s="74">
        <v>1122</v>
      </c>
      <c r="Y57" s="74">
        <v>1122</v>
      </c>
      <c r="Z57" s="74">
        <v>1122</v>
      </c>
      <c r="AA57" s="74">
        <v>1122</v>
      </c>
      <c r="AB57" s="74">
        <v>1122</v>
      </c>
      <c r="AC57" s="74">
        <v>1122</v>
      </c>
      <c r="AD57" s="74">
        <v>1122</v>
      </c>
      <c r="AE57" s="74">
        <v>1122</v>
      </c>
      <c r="AF57" s="74">
        <v>1122</v>
      </c>
      <c r="AG57" s="74">
        <v>1122</v>
      </c>
      <c r="AH57" s="143" t="str">
        <f t="shared" si="0"/>
        <v/>
      </c>
      <c r="AI57" s="142" t="str">
        <f t="shared" si="1"/>
        <v/>
      </c>
      <c r="AJ57" s="144">
        <f t="shared" si="2"/>
        <v>12828</v>
      </c>
    </row>
    <row r="58" spans="3:36">
      <c r="C58" s="74" t="s">
        <v>1094</v>
      </c>
      <c r="F58" s="74">
        <v>68849</v>
      </c>
      <c r="G58" s="94">
        <v>18994</v>
      </c>
      <c r="H58" s="94">
        <v>49855</v>
      </c>
      <c r="I58" s="74">
        <v>7395</v>
      </c>
      <c r="J58" s="74">
        <v>6643</v>
      </c>
      <c r="K58" s="74">
        <v>5000</v>
      </c>
      <c r="L58" s="74">
        <v>5100</v>
      </c>
      <c r="M58" s="74">
        <v>6305</v>
      </c>
      <c r="N58" s="74">
        <v>5100</v>
      </c>
      <c r="O58" s="74">
        <v>6004</v>
      </c>
      <c r="P58" s="74">
        <v>7888</v>
      </c>
      <c r="Q58" s="74">
        <v>5640</v>
      </c>
      <c r="R58" s="74">
        <v>2300</v>
      </c>
      <c r="S58" s="74">
        <v>4154</v>
      </c>
      <c r="T58" s="74">
        <v>7320</v>
      </c>
      <c r="U58" s="74">
        <v>65987</v>
      </c>
      <c r="V58" s="74">
        <v>7088</v>
      </c>
      <c r="W58" s="74">
        <v>6367</v>
      </c>
      <c r="X58" s="74">
        <v>4792</v>
      </c>
      <c r="Y58" s="74">
        <v>4888</v>
      </c>
      <c r="Z58" s="74">
        <v>6043</v>
      </c>
      <c r="AA58" s="74">
        <v>4888</v>
      </c>
      <c r="AB58" s="74">
        <v>5754</v>
      </c>
      <c r="AC58" s="74">
        <v>7560</v>
      </c>
      <c r="AD58" s="74">
        <v>5406</v>
      </c>
      <c r="AE58" s="74">
        <v>2204</v>
      </c>
      <c r="AF58" s="74">
        <v>3981</v>
      </c>
      <c r="AG58" s="74">
        <v>7016</v>
      </c>
      <c r="AH58" s="143" t="str">
        <f t="shared" si="0"/>
        <v/>
      </c>
      <c r="AI58" s="142" t="str">
        <f t="shared" si="1"/>
        <v/>
      </c>
      <c r="AJ58" s="144">
        <f t="shared" si="2"/>
        <v>68849</v>
      </c>
    </row>
    <row r="59" spans="3:36">
      <c r="C59" s="74" t="s">
        <v>1315</v>
      </c>
      <c r="F59" s="74">
        <v>3468</v>
      </c>
      <c r="G59" s="94">
        <v>3468</v>
      </c>
      <c r="H59" s="94" t="s">
        <v>1367</v>
      </c>
      <c r="I59" s="74">
        <v>289</v>
      </c>
      <c r="J59" s="74">
        <v>289</v>
      </c>
      <c r="K59" s="74">
        <v>289</v>
      </c>
      <c r="L59" s="74">
        <v>289</v>
      </c>
      <c r="M59" s="74">
        <v>289</v>
      </c>
      <c r="N59" s="74">
        <v>289</v>
      </c>
      <c r="O59" s="74">
        <v>289</v>
      </c>
      <c r="P59" s="74">
        <v>289</v>
      </c>
      <c r="Q59" s="74">
        <v>289</v>
      </c>
      <c r="R59" s="74">
        <v>289</v>
      </c>
      <c r="S59" s="74">
        <v>289</v>
      </c>
      <c r="T59" s="74">
        <v>289</v>
      </c>
      <c r="U59" s="74">
        <v>3636</v>
      </c>
      <c r="V59" s="74">
        <v>303</v>
      </c>
      <c r="W59" s="74">
        <v>303</v>
      </c>
      <c r="X59" s="74">
        <v>303</v>
      </c>
      <c r="Y59" s="74">
        <v>303</v>
      </c>
      <c r="Z59" s="74">
        <v>303</v>
      </c>
      <c r="AA59" s="74">
        <v>303</v>
      </c>
      <c r="AB59" s="74">
        <v>303</v>
      </c>
      <c r="AC59" s="74">
        <v>303</v>
      </c>
      <c r="AD59" s="74">
        <v>303</v>
      </c>
      <c r="AE59" s="74">
        <v>303</v>
      </c>
      <c r="AF59" s="74">
        <v>303</v>
      </c>
      <c r="AG59" s="74">
        <v>303</v>
      </c>
      <c r="AH59" s="143" t="str">
        <f t="shared" si="0"/>
        <v/>
      </c>
      <c r="AI59" s="142" t="str">
        <f t="shared" si="1"/>
        <v/>
      </c>
      <c r="AJ59" s="144">
        <f t="shared" si="2"/>
        <v>3468</v>
      </c>
    </row>
    <row r="60" spans="3:36">
      <c r="C60" s="74" t="s">
        <v>1040</v>
      </c>
      <c r="F60" s="74">
        <v>1080</v>
      </c>
      <c r="G60" s="94" t="s">
        <v>1367</v>
      </c>
      <c r="H60" s="94">
        <v>1080</v>
      </c>
      <c r="I60" s="74">
        <v>1080</v>
      </c>
      <c r="J60" s="74" t="s">
        <v>1367</v>
      </c>
      <c r="K60" s="74" t="s">
        <v>1367</v>
      </c>
      <c r="L60" s="74" t="s">
        <v>1367</v>
      </c>
      <c r="M60" s="74" t="s">
        <v>1367</v>
      </c>
      <c r="N60" s="74" t="s">
        <v>1367</v>
      </c>
      <c r="O60" s="74" t="s">
        <v>1367</v>
      </c>
      <c r="P60" s="74" t="s">
        <v>1367</v>
      </c>
      <c r="Q60" s="74" t="s">
        <v>1367</v>
      </c>
      <c r="R60" s="74" t="s">
        <v>1367</v>
      </c>
      <c r="S60" s="74" t="s">
        <v>1367</v>
      </c>
      <c r="T60" s="74" t="s">
        <v>1367</v>
      </c>
      <c r="U60" s="74">
        <v>2148</v>
      </c>
      <c r="V60" s="74">
        <v>2148</v>
      </c>
      <c r="W60" s="74" t="s">
        <v>1352</v>
      </c>
      <c r="X60" s="74" t="s">
        <v>1352</v>
      </c>
      <c r="Y60" s="74" t="s">
        <v>1352</v>
      </c>
      <c r="Z60" s="74" t="s">
        <v>1352</v>
      </c>
      <c r="AA60" s="74" t="s">
        <v>1352</v>
      </c>
      <c r="AB60" s="74" t="s">
        <v>1352</v>
      </c>
      <c r="AC60" s="74" t="s">
        <v>1352</v>
      </c>
      <c r="AD60" s="74" t="s">
        <v>1352</v>
      </c>
      <c r="AE60" s="74" t="s">
        <v>1352</v>
      </c>
      <c r="AF60" s="74" t="s">
        <v>1352</v>
      </c>
      <c r="AG60" s="74" t="s">
        <v>1352</v>
      </c>
      <c r="AH60" s="143" t="str">
        <f t="shared" si="0"/>
        <v/>
      </c>
      <c r="AI60" s="142" t="str">
        <f t="shared" si="1"/>
        <v/>
      </c>
      <c r="AJ60" s="144">
        <f t="shared" si="2"/>
        <v>1080</v>
      </c>
    </row>
    <row r="61" spans="3:36">
      <c r="C61" s="74" t="s">
        <v>1296</v>
      </c>
      <c r="F61" s="74">
        <v>8856</v>
      </c>
      <c r="G61" s="94">
        <v>8856</v>
      </c>
      <c r="H61" s="94" t="s">
        <v>1367</v>
      </c>
      <c r="I61" s="74">
        <v>738</v>
      </c>
      <c r="J61" s="74">
        <v>738</v>
      </c>
      <c r="K61" s="74">
        <v>738</v>
      </c>
      <c r="L61" s="74">
        <v>738</v>
      </c>
      <c r="M61" s="74">
        <v>738</v>
      </c>
      <c r="N61" s="74">
        <v>738</v>
      </c>
      <c r="O61" s="74">
        <v>738</v>
      </c>
      <c r="P61" s="74">
        <v>738</v>
      </c>
      <c r="Q61" s="74">
        <v>738</v>
      </c>
      <c r="R61" s="74">
        <v>738</v>
      </c>
      <c r="S61" s="74">
        <v>738</v>
      </c>
      <c r="T61" s="74">
        <v>738</v>
      </c>
      <c r="U61" s="74">
        <v>9300</v>
      </c>
      <c r="V61" s="74">
        <v>775</v>
      </c>
      <c r="W61" s="74">
        <v>775</v>
      </c>
      <c r="X61" s="74">
        <v>775</v>
      </c>
      <c r="Y61" s="74">
        <v>775</v>
      </c>
      <c r="Z61" s="74">
        <v>775</v>
      </c>
      <c r="AA61" s="74">
        <v>775</v>
      </c>
      <c r="AB61" s="74">
        <v>775</v>
      </c>
      <c r="AC61" s="74">
        <v>775</v>
      </c>
      <c r="AD61" s="74">
        <v>775</v>
      </c>
      <c r="AE61" s="74">
        <v>775</v>
      </c>
      <c r="AF61" s="74">
        <v>775</v>
      </c>
      <c r="AG61" s="74">
        <v>775</v>
      </c>
      <c r="AH61" s="143" t="str">
        <f t="shared" si="0"/>
        <v/>
      </c>
      <c r="AI61" s="142" t="str">
        <f t="shared" si="1"/>
        <v/>
      </c>
      <c r="AJ61" s="144">
        <f t="shared" si="2"/>
        <v>8856</v>
      </c>
    </row>
    <row r="62" spans="3:36">
      <c r="C62" s="74" t="s">
        <v>1221</v>
      </c>
      <c r="F62" s="74">
        <v>73680</v>
      </c>
      <c r="G62" s="94">
        <v>73680</v>
      </c>
      <c r="H62" s="94" t="s">
        <v>1367</v>
      </c>
      <c r="I62" s="74">
        <v>6140</v>
      </c>
      <c r="J62" s="74">
        <v>6140</v>
      </c>
      <c r="K62" s="74">
        <v>6140</v>
      </c>
      <c r="L62" s="74">
        <v>6140</v>
      </c>
      <c r="M62" s="74">
        <v>6140</v>
      </c>
      <c r="N62" s="74">
        <v>6140</v>
      </c>
      <c r="O62" s="74">
        <v>6140</v>
      </c>
      <c r="P62" s="74">
        <v>6140</v>
      </c>
      <c r="Q62" s="74">
        <v>6140</v>
      </c>
      <c r="R62" s="74">
        <v>6140</v>
      </c>
      <c r="S62" s="74">
        <v>6140</v>
      </c>
      <c r="T62" s="74">
        <v>6140</v>
      </c>
      <c r="U62" s="74">
        <v>77364</v>
      </c>
      <c r="V62" s="74">
        <v>6447</v>
      </c>
      <c r="W62" s="74">
        <v>6447</v>
      </c>
      <c r="X62" s="74">
        <v>6447</v>
      </c>
      <c r="Y62" s="74">
        <v>6447</v>
      </c>
      <c r="Z62" s="74">
        <v>6447</v>
      </c>
      <c r="AA62" s="74">
        <v>6447</v>
      </c>
      <c r="AB62" s="74">
        <v>6447</v>
      </c>
      <c r="AC62" s="74">
        <v>6447</v>
      </c>
      <c r="AD62" s="74">
        <v>6447</v>
      </c>
      <c r="AE62" s="74">
        <v>6447</v>
      </c>
      <c r="AF62" s="74">
        <v>6447</v>
      </c>
      <c r="AG62" s="74">
        <v>6447</v>
      </c>
      <c r="AH62" s="143" t="str">
        <f t="shared" si="0"/>
        <v/>
      </c>
      <c r="AI62" s="142" t="str">
        <f t="shared" si="1"/>
        <v/>
      </c>
      <c r="AJ62" s="144">
        <f t="shared" si="2"/>
        <v>73680</v>
      </c>
    </row>
    <row r="63" spans="3:36">
      <c r="C63" s="74" t="s">
        <v>1334</v>
      </c>
      <c r="F63" s="74">
        <v>27456</v>
      </c>
      <c r="G63" s="94">
        <v>27456</v>
      </c>
      <c r="H63" s="94" t="s">
        <v>1367</v>
      </c>
      <c r="I63" s="74">
        <v>2288</v>
      </c>
      <c r="J63" s="74">
        <v>2288</v>
      </c>
      <c r="K63" s="74">
        <v>2288</v>
      </c>
      <c r="L63" s="74">
        <v>2288</v>
      </c>
      <c r="M63" s="74">
        <v>2288</v>
      </c>
      <c r="N63" s="74">
        <v>2288</v>
      </c>
      <c r="O63" s="74">
        <v>2288</v>
      </c>
      <c r="P63" s="74">
        <v>2288</v>
      </c>
      <c r="Q63" s="74">
        <v>2288</v>
      </c>
      <c r="R63" s="74">
        <v>2288</v>
      </c>
      <c r="S63" s="74">
        <v>2288</v>
      </c>
      <c r="T63" s="74">
        <v>2288</v>
      </c>
      <c r="U63" s="74">
        <v>28836</v>
      </c>
      <c r="V63" s="74">
        <v>2403</v>
      </c>
      <c r="W63" s="74">
        <v>2403</v>
      </c>
      <c r="X63" s="74">
        <v>2403</v>
      </c>
      <c r="Y63" s="74">
        <v>2403</v>
      </c>
      <c r="Z63" s="74">
        <v>2403</v>
      </c>
      <c r="AA63" s="74">
        <v>2403</v>
      </c>
      <c r="AB63" s="74">
        <v>2403</v>
      </c>
      <c r="AC63" s="74">
        <v>2403</v>
      </c>
      <c r="AD63" s="74">
        <v>2403</v>
      </c>
      <c r="AE63" s="74">
        <v>2403</v>
      </c>
      <c r="AF63" s="74">
        <v>2403</v>
      </c>
      <c r="AG63" s="74">
        <v>2403</v>
      </c>
      <c r="AH63" s="143" t="str">
        <f t="shared" si="0"/>
        <v/>
      </c>
      <c r="AI63" s="142" t="str">
        <f t="shared" si="1"/>
        <v/>
      </c>
      <c r="AJ63" s="144">
        <f t="shared" si="2"/>
        <v>27456</v>
      </c>
    </row>
    <row r="64" spans="3:36">
      <c r="C64" s="74" t="s">
        <v>1034</v>
      </c>
      <c r="F64" s="74">
        <v>1944</v>
      </c>
      <c r="G64" s="94">
        <v>1944</v>
      </c>
      <c r="H64" s="94" t="s">
        <v>1367</v>
      </c>
      <c r="I64" s="74">
        <v>162</v>
      </c>
      <c r="J64" s="74">
        <v>162</v>
      </c>
      <c r="K64" s="74">
        <v>162</v>
      </c>
      <c r="L64" s="74">
        <v>162</v>
      </c>
      <c r="M64" s="74">
        <v>162</v>
      </c>
      <c r="N64" s="74">
        <v>162</v>
      </c>
      <c r="O64" s="74">
        <v>162</v>
      </c>
      <c r="P64" s="74">
        <v>162</v>
      </c>
      <c r="Q64" s="74">
        <v>162</v>
      </c>
      <c r="R64" s="74">
        <v>162</v>
      </c>
      <c r="S64" s="74">
        <v>162</v>
      </c>
      <c r="T64" s="74">
        <v>162</v>
      </c>
      <c r="U64" s="74">
        <v>2040</v>
      </c>
      <c r="V64" s="74">
        <v>170</v>
      </c>
      <c r="W64" s="74">
        <v>170</v>
      </c>
      <c r="X64" s="74">
        <v>170</v>
      </c>
      <c r="Y64" s="74">
        <v>170</v>
      </c>
      <c r="Z64" s="74">
        <v>170</v>
      </c>
      <c r="AA64" s="74">
        <v>170</v>
      </c>
      <c r="AB64" s="74">
        <v>170</v>
      </c>
      <c r="AC64" s="74">
        <v>170</v>
      </c>
      <c r="AD64" s="74">
        <v>170</v>
      </c>
      <c r="AE64" s="74">
        <v>170</v>
      </c>
      <c r="AF64" s="74">
        <v>170</v>
      </c>
      <c r="AG64" s="74">
        <v>170</v>
      </c>
      <c r="AH64" s="143" t="str">
        <f t="shared" si="0"/>
        <v/>
      </c>
      <c r="AI64" s="142" t="str">
        <f t="shared" si="1"/>
        <v/>
      </c>
      <c r="AJ64" s="144">
        <f t="shared" si="2"/>
        <v>1944</v>
      </c>
    </row>
    <row r="65" spans="1:36">
      <c r="C65" s="74" t="s">
        <v>1138</v>
      </c>
      <c r="F65" s="74">
        <v>1320</v>
      </c>
      <c r="G65" s="94">
        <v>1320</v>
      </c>
      <c r="H65" s="94" t="s">
        <v>1367</v>
      </c>
      <c r="I65" s="74">
        <v>110</v>
      </c>
      <c r="J65" s="74">
        <v>110</v>
      </c>
      <c r="K65" s="74">
        <v>110</v>
      </c>
      <c r="L65" s="74">
        <v>110</v>
      </c>
      <c r="M65" s="74">
        <v>110</v>
      </c>
      <c r="N65" s="74">
        <v>110</v>
      </c>
      <c r="O65" s="74">
        <v>110</v>
      </c>
      <c r="P65" s="74">
        <v>110</v>
      </c>
      <c r="Q65" s="74">
        <v>110</v>
      </c>
      <c r="R65" s="74">
        <v>110</v>
      </c>
      <c r="S65" s="74">
        <v>110</v>
      </c>
      <c r="T65" s="74">
        <v>110</v>
      </c>
      <c r="U65" s="74">
        <v>1332</v>
      </c>
      <c r="V65" s="74">
        <v>111</v>
      </c>
      <c r="W65" s="74">
        <v>111</v>
      </c>
      <c r="X65" s="74">
        <v>111</v>
      </c>
      <c r="Y65" s="74">
        <v>111</v>
      </c>
      <c r="Z65" s="74">
        <v>111</v>
      </c>
      <c r="AA65" s="74">
        <v>111</v>
      </c>
      <c r="AB65" s="74">
        <v>111</v>
      </c>
      <c r="AC65" s="74">
        <v>111</v>
      </c>
      <c r="AD65" s="74">
        <v>111</v>
      </c>
      <c r="AE65" s="74">
        <v>111</v>
      </c>
      <c r="AF65" s="74">
        <v>111</v>
      </c>
      <c r="AG65" s="74">
        <v>111</v>
      </c>
      <c r="AH65" s="143" t="str">
        <f t="shared" si="0"/>
        <v/>
      </c>
      <c r="AI65" s="142" t="str">
        <f t="shared" si="1"/>
        <v/>
      </c>
      <c r="AJ65" s="144">
        <f t="shared" si="2"/>
        <v>1320</v>
      </c>
    </row>
    <row r="66" spans="1:36">
      <c r="C66" s="74" t="s">
        <v>1290</v>
      </c>
      <c r="F66" s="74">
        <v>1368</v>
      </c>
      <c r="G66" s="94">
        <v>1368</v>
      </c>
      <c r="H66" s="94" t="s">
        <v>1367</v>
      </c>
      <c r="I66" s="74">
        <v>114</v>
      </c>
      <c r="J66" s="74">
        <v>114</v>
      </c>
      <c r="K66" s="74">
        <v>114</v>
      </c>
      <c r="L66" s="74">
        <v>114</v>
      </c>
      <c r="M66" s="74">
        <v>114</v>
      </c>
      <c r="N66" s="74">
        <v>114</v>
      </c>
      <c r="O66" s="74">
        <v>114</v>
      </c>
      <c r="P66" s="74">
        <v>114</v>
      </c>
      <c r="Q66" s="74">
        <v>114</v>
      </c>
      <c r="R66" s="74">
        <v>114</v>
      </c>
      <c r="S66" s="74">
        <v>114</v>
      </c>
      <c r="T66" s="74">
        <v>114</v>
      </c>
      <c r="U66" s="74">
        <v>1440</v>
      </c>
      <c r="V66" s="74">
        <v>120</v>
      </c>
      <c r="W66" s="74">
        <v>120</v>
      </c>
      <c r="X66" s="74">
        <v>120</v>
      </c>
      <c r="Y66" s="74">
        <v>120</v>
      </c>
      <c r="Z66" s="74">
        <v>120</v>
      </c>
      <c r="AA66" s="74">
        <v>120</v>
      </c>
      <c r="AB66" s="74">
        <v>120</v>
      </c>
      <c r="AC66" s="74">
        <v>120</v>
      </c>
      <c r="AD66" s="74">
        <v>120</v>
      </c>
      <c r="AE66" s="74">
        <v>120</v>
      </c>
      <c r="AF66" s="74">
        <v>120</v>
      </c>
      <c r="AG66" s="74">
        <v>120</v>
      </c>
      <c r="AH66" s="143" t="str">
        <f t="shared" si="0"/>
        <v/>
      </c>
      <c r="AI66" s="142" t="str">
        <f t="shared" si="1"/>
        <v/>
      </c>
      <c r="AJ66" s="144">
        <f t="shared" si="2"/>
        <v>1368</v>
      </c>
    </row>
    <row r="67" spans="1:36">
      <c r="C67" s="74" t="s">
        <v>1132</v>
      </c>
      <c r="F67" s="74">
        <v>1020</v>
      </c>
      <c r="G67" s="94">
        <v>1020</v>
      </c>
      <c r="H67" s="94" t="s">
        <v>1367</v>
      </c>
      <c r="I67" s="74">
        <v>85</v>
      </c>
      <c r="J67" s="74">
        <v>85</v>
      </c>
      <c r="K67" s="74">
        <v>85</v>
      </c>
      <c r="L67" s="74">
        <v>85</v>
      </c>
      <c r="M67" s="74">
        <v>85</v>
      </c>
      <c r="N67" s="74">
        <v>85</v>
      </c>
      <c r="O67" s="74">
        <v>85</v>
      </c>
      <c r="P67" s="74">
        <v>85</v>
      </c>
      <c r="Q67" s="74">
        <v>85</v>
      </c>
      <c r="R67" s="74">
        <v>85</v>
      </c>
      <c r="S67" s="74">
        <v>85</v>
      </c>
      <c r="T67" s="74">
        <v>85</v>
      </c>
      <c r="U67" s="74">
        <v>2088</v>
      </c>
      <c r="V67" s="74">
        <v>174</v>
      </c>
      <c r="W67" s="74">
        <v>174</v>
      </c>
      <c r="X67" s="74">
        <v>174</v>
      </c>
      <c r="Y67" s="74">
        <v>174</v>
      </c>
      <c r="Z67" s="74">
        <v>174</v>
      </c>
      <c r="AA67" s="74">
        <v>174</v>
      </c>
      <c r="AB67" s="74">
        <v>174</v>
      </c>
      <c r="AC67" s="74">
        <v>174</v>
      </c>
      <c r="AD67" s="74">
        <v>174</v>
      </c>
      <c r="AE67" s="74">
        <v>174</v>
      </c>
      <c r="AF67" s="74">
        <v>174</v>
      </c>
      <c r="AG67" s="74">
        <v>174</v>
      </c>
      <c r="AH67" s="143" t="str">
        <f t="shared" si="0"/>
        <v/>
      </c>
      <c r="AI67" s="142" t="str">
        <f t="shared" si="1"/>
        <v/>
      </c>
      <c r="AJ67" s="144">
        <f t="shared" si="2"/>
        <v>1020</v>
      </c>
    </row>
    <row r="68" spans="1:36">
      <c r="C68" s="74" t="s">
        <v>1279</v>
      </c>
      <c r="F68" s="74">
        <v>4272</v>
      </c>
      <c r="G68" s="94">
        <v>4272</v>
      </c>
      <c r="H68" s="94" t="s">
        <v>1367</v>
      </c>
      <c r="I68" s="74">
        <v>356</v>
      </c>
      <c r="J68" s="74">
        <v>356</v>
      </c>
      <c r="K68" s="74">
        <v>356</v>
      </c>
      <c r="L68" s="74">
        <v>356</v>
      </c>
      <c r="M68" s="74">
        <v>356</v>
      </c>
      <c r="N68" s="74">
        <v>356</v>
      </c>
      <c r="O68" s="74">
        <v>356</v>
      </c>
      <c r="P68" s="74">
        <v>356</v>
      </c>
      <c r="Q68" s="74">
        <v>356</v>
      </c>
      <c r="R68" s="74">
        <v>356</v>
      </c>
      <c r="S68" s="74">
        <v>356</v>
      </c>
      <c r="T68" s="74">
        <v>356</v>
      </c>
      <c r="U68" s="74">
        <v>4476</v>
      </c>
      <c r="V68" s="74">
        <v>373</v>
      </c>
      <c r="W68" s="74">
        <v>373</v>
      </c>
      <c r="X68" s="74">
        <v>373</v>
      </c>
      <c r="Y68" s="74">
        <v>373</v>
      </c>
      <c r="Z68" s="74">
        <v>373</v>
      </c>
      <c r="AA68" s="74">
        <v>373</v>
      </c>
      <c r="AB68" s="74">
        <v>373</v>
      </c>
      <c r="AC68" s="74">
        <v>373</v>
      </c>
      <c r="AD68" s="74">
        <v>373</v>
      </c>
      <c r="AE68" s="74">
        <v>373</v>
      </c>
      <c r="AF68" s="74">
        <v>373</v>
      </c>
      <c r="AG68" s="74">
        <v>373</v>
      </c>
      <c r="AH68" s="143" t="str">
        <f t="shared" si="0"/>
        <v/>
      </c>
      <c r="AI68" s="142" t="str">
        <f t="shared" si="1"/>
        <v/>
      </c>
      <c r="AJ68" s="144">
        <f t="shared" si="2"/>
        <v>4272</v>
      </c>
    </row>
    <row r="69" spans="1:36">
      <c r="C69" s="74" t="s">
        <v>1234</v>
      </c>
      <c r="F69" s="74">
        <v>5004</v>
      </c>
      <c r="G69" s="94">
        <v>5004</v>
      </c>
      <c r="H69" s="94" t="s">
        <v>1367</v>
      </c>
      <c r="I69" s="74">
        <v>417</v>
      </c>
      <c r="J69" s="74">
        <v>417</v>
      </c>
      <c r="K69" s="74">
        <v>417</v>
      </c>
      <c r="L69" s="74">
        <v>417</v>
      </c>
      <c r="M69" s="74">
        <v>417</v>
      </c>
      <c r="N69" s="74">
        <v>417</v>
      </c>
      <c r="O69" s="74">
        <v>417</v>
      </c>
      <c r="P69" s="74">
        <v>417</v>
      </c>
      <c r="Q69" s="74">
        <v>417</v>
      </c>
      <c r="R69" s="74">
        <v>417</v>
      </c>
      <c r="S69" s="74">
        <v>417</v>
      </c>
      <c r="T69" s="74">
        <v>417</v>
      </c>
      <c r="U69" s="74">
        <v>5256</v>
      </c>
      <c r="V69" s="74">
        <v>438</v>
      </c>
      <c r="W69" s="74">
        <v>438</v>
      </c>
      <c r="X69" s="74">
        <v>438</v>
      </c>
      <c r="Y69" s="74">
        <v>438</v>
      </c>
      <c r="Z69" s="74">
        <v>438</v>
      </c>
      <c r="AA69" s="74">
        <v>438</v>
      </c>
      <c r="AB69" s="74">
        <v>438</v>
      </c>
      <c r="AC69" s="74">
        <v>438</v>
      </c>
      <c r="AD69" s="74">
        <v>438</v>
      </c>
      <c r="AE69" s="74">
        <v>438</v>
      </c>
      <c r="AF69" s="74">
        <v>438</v>
      </c>
      <c r="AG69" s="74">
        <v>438</v>
      </c>
      <c r="AH69" s="143" t="str">
        <f t="shared" si="0"/>
        <v/>
      </c>
      <c r="AI69" s="142" t="str">
        <f t="shared" si="1"/>
        <v/>
      </c>
      <c r="AJ69" s="144">
        <f t="shared" si="2"/>
        <v>5004</v>
      </c>
    </row>
    <row r="70" spans="1:36">
      <c r="C70" s="74" t="s">
        <v>1284</v>
      </c>
      <c r="F70" s="74">
        <v>5616</v>
      </c>
      <c r="G70" s="94">
        <v>5616</v>
      </c>
      <c r="H70" s="94" t="s">
        <v>1367</v>
      </c>
      <c r="I70" s="74">
        <v>468</v>
      </c>
      <c r="J70" s="74">
        <v>468</v>
      </c>
      <c r="K70" s="74">
        <v>468</v>
      </c>
      <c r="L70" s="74">
        <v>468</v>
      </c>
      <c r="M70" s="74">
        <v>468</v>
      </c>
      <c r="N70" s="74">
        <v>468</v>
      </c>
      <c r="O70" s="74">
        <v>468</v>
      </c>
      <c r="P70" s="74">
        <v>468</v>
      </c>
      <c r="Q70" s="74">
        <v>468</v>
      </c>
      <c r="R70" s="74">
        <v>468</v>
      </c>
      <c r="S70" s="74">
        <v>468</v>
      </c>
      <c r="T70" s="74">
        <v>468</v>
      </c>
      <c r="U70" s="74">
        <v>5880</v>
      </c>
      <c r="V70" s="74">
        <v>490</v>
      </c>
      <c r="W70" s="74">
        <v>490</v>
      </c>
      <c r="X70" s="74">
        <v>490</v>
      </c>
      <c r="Y70" s="74">
        <v>490</v>
      </c>
      <c r="Z70" s="74">
        <v>490</v>
      </c>
      <c r="AA70" s="74">
        <v>490</v>
      </c>
      <c r="AB70" s="74">
        <v>490</v>
      </c>
      <c r="AC70" s="74">
        <v>490</v>
      </c>
      <c r="AD70" s="74">
        <v>490</v>
      </c>
      <c r="AE70" s="74">
        <v>490</v>
      </c>
      <c r="AF70" s="74">
        <v>490</v>
      </c>
      <c r="AG70" s="74">
        <v>490</v>
      </c>
      <c r="AH70" s="143" t="str">
        <f t="shared" si="0"/>
        <v/>
      </c>
      <c r="AI70" s="142" t="str">
        <f t="shared" si="1"/>
        <v/>
      </c>
      <c r="AJ70" s="144">
        <f t="shared" si="2"/>
        <v>5616</v>
      </c>
    </row>
    <row r="71" spans="1:36">
      <c r="C71" s="74" t="s">
        <v>1171</v>
      </c>
      <c r="F71" s="74">
        <v>936</v>
      </c>
      <c r="G71" s="94">
        <v>936</v>
      </c>
      <c r="H71" s="94" t="s">
        <v>1367</v>
      </c>
      <c r="I71" s="74">
        <v>78</v>
      </c>
      <c r="J71" s="74">
        <v>78</v>
      </c>
      <c r="K71" s="74">
        <v>78</v>
      </c>
      <c r="L71" s="74">
        <v>78</v>
      </c>
      <c r="M71" s="74">
        <v>78</v>
      </c>
      <c r="N71" s="74">
        <v>78</v>
      </c>
      <c r="O71" s="74">
        <v>78</v>
      </c>
      <c r="P71" s="74">
        <v>78</v>
      </c>
      <c r="Q71" s="74">
        <v>78</v>
      </c>
      <c r="R71" s="74">
        <v>78</v>
      </c>
      <c r="S71" s="74">
        <v>78</v>
      </c>
      <c r="T71" s="74">
        <v>78</v>
      </c>
      <c r="U71" s="74">
        <v>984</v>
      </c>
      <c r="V71" s="74">
        <v>82</v>
      </c>
      <c r="W71" s="74">
        <v>82</v>
      </c>
      <c r="X71" s="74">
        <v>82</v>
      </c>
      <c r="Y71" s="74">
        <v>82</v>
      </c>
      <c r="Z71" s="74">
        <v>82</v>
      </c>
      <c r="AA71" s="74">
        <v>82</v>
      </c>
      <c r="AB71" s="74">
        <v>82</v>
      </c>
      <c r="AC71" s="74">
        <v>82</v>
      </c>
      <c r="AD71" s="74">
        <v>82</v>
      </c>
      <c r="AE71" s="74">
        <v>82</v>
      </c>
      <c r="AF71" s="74">
        <v>82</v>
      </c>
      <c r="AG71" s="74">
        <v>82</v>
      </c>
      <c r="AH71" s="143" t="str">
        <f t="shared" si="0"/>
        <v/>
      </c>
      <c r="AI71" s="142" t="str">
        <f t="shared" si="1"/>
        <v/>
      </c>
      <c r="AJ71" s="144">
        <f t="shared" si="2"/>
        <v>936</v>
      </c>
    </row>
    <row r="72" spans="1:36">
      <c r="C72" s="74" t="s">
        <v>1309</v>
      </c>
      <c r="F72" s="74">
        <v>2100</v>
      </c>
      <c r="G72" s="94">
        <v>2100</v>
      </c>
      <c r="H72" s="94" t="s">
        <v>1367</v>
      </c>
      <c r="I72" s="74">
        <v>175</v>
      </c>
      <c r="J72" s="74">
        <v>175</v>
      </c>
      <c r="K72" s="74">
        <v>175</v>
      </c>
      <c r="L72" s="74">
        <v>175</v>
      </c>
      <c r="M72" s="74">
        <v>175</v>
      </c>
      <c r="N72" s="74">
        <v>175</v>
      </c>
      <c r="O72" s="74">
        <v>175</v>
      </c>
      <c r="P72" s="74">
        <v>175</v>
      </c>
      <c r="Q72" s="74">
        <v>175</v>
      </c>
      <c r="R72" s="74">
        <v>175</v>
      </c>
      <c r="S72" s="74">
        <v>175</v>
      </c>
      <c r="T72" s="74">
        <v>175</v>
      </c>
      <c r="U72" s="74">
        <v>2208</v>
      </c>
      <c r="V72" s="74">
        <v>184</v>
      </c>
      <c r="W72" s="74">
        <v>184</v>
      </c>
      <c r="X72" s="74">
        <v>184</v>
      </c>
      <c r="Y72" s="74">
        <v>184</v>
      </c>
      <c r="Z72" s="74">
        <v>184</v>
      </c>
      <c r="AA72" s="74">
        <v>184</v>
      </c>
      <c r="AB72" s="74">
        <v>184</v>
      </c>
      <c r="AC72" s="74">
        <v>184</v>
      </c>
      <c r="AD72" s="74">
        <v>184</v>
      </c>
      <c r="AE72" s="74">
        <v>184</v>
      </c>
      <c r="AF72" s="74">
        <v>184</v>
      </c>
      <c r="AG72" s="74">
        <v>184</v>
      </c>
      <c r="AH72" s="143" t="str">
        <f t="shared" ref="AH72:AH135" si="3">IF(SUM($D72:$AG72)&lt;&gt;0,IFERROR(IFERROR(INDEX(pname,MATCH($B72,pid_fao,0),1),INDEX(pname,MATCH($B72,pid_th,0),1)),""),"")</f>
        <v/>
      </c>
      <c r="AI72" s="142" t="str">
        <f t="shared" ref="AI72:AI135" si="4">IF(SUM($D72:$AG72)&lt;&gt;0,IFERROR(IFERROR(INDEX(pname,MATCH($B72,pid_fao,0),5),INDEX(pname,MATCH($B72,pid_th,0),5)),""),"")</f>
        <v/>
      </c>
      <c r="AJ72" s="144">
        <f t="shared" si="2"/>
        <v>2100</v>
      </c>
    </row>
    <row r="73" spans="1:36">
      <c r="C73" s="74" t="s">
        <v>1087</v>
      </c>
      <c r="F73" s="74">
        <v>3214</v>
      </c>
      <c r="G73" s="94" t="s">
        <v>1352</v>
      </c>
      <c r="H73" s="94">
        <v>3214</v>
      </c>
      <c r="I73" s="74">
        <v>1140</v>
      </c>
      <c r="J73" s="74" t="s">
        <v>1367</v>
      </c>
      <c r="K73" s="74" t="s">
        <v>1367</v>
      </c>
      <c r="L73" s="74" t="s">
        <v>1367</v>
      </c>
      <c r="M73" s="74" t="s">
        <v>1367</v>
      </c>
      <c r="N73" s="74">
        <v>2074</v>
      </c>
      <c r="O73" s="74" t="s">
        <v>1367</v>
      </c>
      <c r="P73" s="74" t="s">
        <v>1367</v>
      </c>
      <c r="Q73" s="74" t="s">
        <v>1367</v>
      </c>
      <c r="R73" s="74" t="s">
        <v>1367</v>
      </c>
      <c r="S73" s="74" t="s">
        <v>1367</v>
      </c>
      <c r="T73" s="74" t="s">
        <v>1367</v>
      </c>
      <c r="U73" s="74">
        <v>7458</v>
      </c>
      <c r="V73" s="74">
        <v>2608</v>
      </c>
      <c r="AA73" s="74">
        <v>4850</v>
      </c>
      <c r="AH73" s="143" t="str">
        <f t="shared" si="3"/>
        <v/>
      </c>
      <c r="AI73" s="142" t="str">
        <f t="shared" si="4"/>
        <v/>
      </c>
      <c r="AJ73" s="144">
        <f t="shared" ref="AJ73:AJ136" si="5">SUM(I73:T73)</f>
        <v>3214</v>
      </c>
    </row>
    <row r="74" spans="1:36">
      <c r="A74" s="74">
        <v>12203</v>
      </c>
      <c r="B74" s="74" t="s">
        <v>89</v>
      </c>
      <c r="C74" s="74" t="s">
        <v>1366</v>
      </c>
      <c r="D74" s="74">
        <v>141417</v>
      </c>
      <c r="E74" s="74">
        <v>7325</v>
      </c>
      <c r="F74" s="74">
        <v>110716667</v>
      </c>
      <c r="G74" s="94">
        <v>65258767</v>
      </c>
      <c r="H74" s="94">
        <v>45457900</v>
      </c>
      <c r="I74" s="74">
        <v>15056377</v>
      </c>
      <c r="J74" s="74">
        <v>7518178</v>
      </c>
      <c r="K74" s="74">
        <v>17215784</v>
      </c>
      <c r="L74" s="74">
        <v>7518095</v>
      </c>
      <c r="M74" s="74">
        <v>14858234</v>
      </c>
      <c r="N74" s="74">
        <v>5579102</v>
      </c>
      <c r="O74" s="74">
        <v>7703593</v>
      </c>
      <c r="P74" s="74">
        <v>4903344</v>
      </c>
      <c r="Q74" s="74">
        <v>9635290</v>
      </c>
      <c r="R74" s="74">
        <v>3201699</v>
      </c>
      <c r="S74" s="74">
        <v>8758923</v>
      </c>
      <c r="T74" s="74">
        <v>8768048</v>
      </c>
      <c r="U74" s="74">
        <v>106914465</v>
      </c>
      <c r="V74" s="74">
        <v>14327737.210655436</v>
      </c>
      <c r="W74" s="74">
        <v>7399060.831246119</v>
      </c>
      <c r="X74" s="74">
        <v>16390416.743034568</v>
      </c>
      <c r="Y74" s="74">
        <v>7319176.559677273</v>
      </c>
      <c r="Z74" s="74">
        <v>14206863.138105242</v>
      </c>
      <c r="AA74" s="74">
        <v>5487366.3699557986</v>
      </c>
      <c r="AB74" s="74">
        <v>7464280.7621642295</v>
      </c>
      <c r="AC74" s="74">
        <v>4826054.4402916096</v>
      </c>
      <c r="AD74" s="74">
        <v>9361851.7111704387</v>
      </c>
      <c r="AE74" s="74">
        <v>3195092.1047509233</v>
      </c>
      <c r="AF74" s="74">
        <v>8461992.099161882</v>
      </c>
      <c r="AG74" s="74">
        <v>8474573.0297864862</v>
      </c>
      <c r="AH74" s="143">
        <f t="shared" si="3"/>
        <v>122201</v>
      </c>
      <c r="AI74" s="142" t="str">
        <f t="shared" si="4"/>
        <v>122201-000</v>
      </c>
      <c r="AJ74" s="144">
        <f t="shared" si="5"/>
        <v>110716667</v>
      </c>
    </row>
    <row r="75" spans="1:36">
      <c r="C75" s="74" t="s">
        <v>1255</v>
      </c>
      <c r="F75" s="74">
        <v>337788</v>
      </c>
      <c r="G75" s="94">
        <v>337788</v>
      </c>
      <c r="H75" s="94" t="s">
        <v>1352</v>
      </c>
      <c r="I75" s="74">
        <v>28149</v>
      </c>
      <c r="J75" s="74">
        <v>28149</v>
      </c>
      <c r="K75" s="74">
        <v>28149</v>
      </c>
      <c r="L75" s="74">
        <v>28149</v>
      </c>
      <c r="M75" s="74">
        <v>28149</v>
      </c>
      <c r="N75" s="74">
        <v>28149</v>
      </c>
      <c r="O75" s="74">
        <v>28149</v>
      </c>
      <c r="P75" s="74">
        <v>28149</v>
      </c>
      <c r="Q75" s="74">
        <v>28149</v>
      </c>
      <c r="R75" s="74">
        <v>28149</v>
      </c>
      <c r="S75" s="74">
        <v>28149</v>
      </c>
      <c r="T75" s="74">
        <v>28149</v>
      </c>
      <c r="U75" s="74">
        <v>341160</v>
      </c>
      <c r="V75" s="74">
        <v>28430</v>
      </c>
      <c r="W75" s="74">
        <v>28430</v>
      </c>
      <c r="X75" s="74">
        <v>28430</v>
      </c>
      <c r="Y75" s="74">
        <v>28430</v>
      </c>
      <c r="Z75" s="74">
        <v>28430</v>
      </c>
      <c r="AA75" s="74">
        <v>28430</v>
      </c>
      <c r="AB75" s="74">
        <v>28430</v>
      </c>
      <c r="AC75" s="74">
        <v>28430</v>
      </c>
      <c r="AD75" s="74">
        <v>28430</v>
      </c>
      <c r="AE75" s="74">
        <v>28430</v>
      </c>
      <c r="AF75" s="74">
        <v>28430</v>
      </c>
      <c r="AG75" s="74">
        <v>28430</v>
      </c>
      <c r="AH75" s="143" t="str">
        <f t="shared" si="3"/>
        <v/>
      </c>
      <c r="AI75" s="142" t="str">
        <f t="shared" si="4"/>
        <v/>
      </c>
      <c r="AJ75" s="144">
        <f t="shared" si="5"/>
        <v>337788</v>
      </c>
    </row>
    <row r="76" spans="1:36">
      <c r="C76" s="74" t="s">
        <v>1066</v>
      </c>
      <c r="F76" s="74">
        <v>5810701</v>
      </c>
      <c r="G76" s="94">
        <v>4825517</v>
      </c>
      <c r="H76" s="94">
        <v>985184</v>
      </c>
      <c r="I76" s="74">
        <v>179584</v>
      </c>
      <c r="J76" s="74">
        <v>1149284</v>
      </c>
      <c r="K76" s="74">
        <v>90762</v>
      </c>
      <c r="L76" s="74">
        <v>885143</v>
      </c>
      <c r="M76" s="74">
        <v>391222</v>
      </c>
      <c r="N76" s="74">
        <v>719958</v>
      </c>
      <c r="O76" s="74">
        <v>644722</v>
      </c>
      <c r="P76" s="74">
        <v>70390</v>
      </c>
      <c r="Q76" s="74">
        <v>588914</v>
      </c>
      <c r="R76" s="74">
        <v>122272</v>
      </c>
      <c r="S76" s="74">
        <v>484225</v>
      </c>
      <c r="T76" s="74">
        <v>484225</v>
      </c>
      <c r="U76" s="74">
        <v>6341319.0000000009</v>
      </c>
      <c r="V76" s="74">
        <v>195983.14063931358</v>
      </c>
      <c r="W76" s="74">
        <v>1254233.6054799585</v>
      </c>
      <c r="X76" s="74">
        <v>99050.148179711876</v>
      </c>
      <c r="Y76" s="74">
        <v>965971.94101314119</v>
      </c>
      <c r="Z76" s="74">
        <v>426947.36862523126</v>
      </c>
      <c r="AA76" s="74">
        <v>785702.67935004749</v>
      </c>
      <c r="AB76" s="74">
        <v>703596.32483550604</v>
      </c>
      <c r="AC76" s="74">
        <v>76817.830483791884</v>
      </c>
      <c r="AD76" s="74">
        <v>642692.08440874866</v>
      </c>
      <c r="AE76" s="74">
        <v>133437.55887077996</v>
      </c>
      <c r="AF76" s="74">
        <v>528443.15905688494</v>
      </c>
      <c r="AG76" s="74">
        <v>528443.15905688494</v>
      </c>
      <c r="AH76" s="143" t="str">
        <f t="shared" si="3"/>
        <v/>
      </c>
      <c r="AI76" s="142" t="str">
        <f t="shared" si="4"/>
        <v/>
      </c>
      <c r="AJ76" s="144">
        <f t="shared" si="5"/>
        <v>5810701</v>
      </c>
    </row>
    <row r="77" spans="1:36">
      <c r="C77" s="74" t="s">
        <v>1327</v>
      </c>
      <c r="F77" s="74">
        <v>162216</v>
      </c>
      <c r="G77" s="94">
        <v>162216</v>
      </c>
      <c r="H77" s="94" t="s">
        <v>1352</v>
      </c>
      <c r="I77" s="74">
        <v>13518</v>
      </c>
      <c r="J77" s="74">
        <v>13518</v>
      </c>
      <c r="K77" s="74">
        <v>13518</v>
      </c>
      <c r="L77" s="74">
        <v>13518</v>
      </c>
      <c r="M77" s="74">
        <v>13518</v>
      </c>
      <c r="N77" s="74">
        <v>13518</v>
      </c>
      <c r="O77" s="74">
        <v>13518</v>
      </c>
      <c r="P77" s="74">
        <v>13518</v>
      </c>
      <c r="Q77" s="74">
        <v>13518</v>
      </c>
      <c r="R77" s="74">
        <v>13518</v>
      </c>
      <c r="S77" s="74">
        <v>13518</v>
      </c>
      <c r="T77" s="74">
        <v>13518</v>
      </c>
      <c r="U77" s="74">
        <v>163836</v>
      </c>
      <c r="V77" s="74">
        <v>13653</v>
      </c>
      <c r="W77" s="74">
        <v>13653</v>
      </c>
      <c r="X77" s="74">
        <v>13653</v>
      </c>
      <c r="Y77" s="74">
        <v>13653</v>
      </c>
      <c r="Z77" s="74">
        <v>13653</v>
      </c>
      <c r="AA77" s="74">
        <v>13653</v>
      </c>
      <c r="AB77" s="74">
        <v>13653</v>
      </c>
      <c r="AC77" s="74">
        <v>13653</v>
      </c>
      <c r="AD77" s="74">
        <v>13653</v>
      </c>
      <c r="AE77" s="74">
        <v>13653</v>
      </c>
      <c r="AF77" s="74">
        <v>13653</v>
      </c>
      <c r="AG77" s="74">
        <v>13653</v>
      </c>
      <c r="AH77" s="143" t="str">
        <f t="shared" si="3"/>
        <v/>
      </c>
      <c r="AI77" s="142" t="str">
        <f t="shared" si="4"/>
        <v/>
      </c>
      <c r="AJ77" s="144">
        <f t="shared" si="5"/>
        <v>162216</v>
      </c>
    </row>
    <row r="78" spans="1:36">
      <c r="C78" s="74" t="s">
        <v>1054</v>
      </c>
      <c r="F78" s="74">
        <v>1251436</v>
      </c>
      <c r="G78" s="94" t="s">
        <v>1352</v>
      </c>
      <c r="H78" s="94">
        <v>1251436</v>
      </c>
      <c r="I78" s="74">
        <v>47600</v>
      </c>
      <c r="J78" s="74">
        <v>176900</v>
      </c>
      <c r="K78" s="74">
        <v>30190</v>
      </c>
      <c r="L78" s="74">
        <v>242700</v>
      </c>
      <c r="M78" s="74" t="s">
        <v>1367</v>
      </c>
      <c r="N78" s="74">
        <v>68087</v>
      </c>
      <c r="O78" s="74">
        <v>198629</v>
      </c>
      <c r="P78" s="74">
        <v>74714</v>
      </c>
      <c r="Q78" s="74">
        <v>204044</v>
      </c>
      <c r="R78" s="74" t="s">
        <v>1367</v>
      </c>
      <c r="S78" s="74">
        <v>104286</v>
      </c>
      <c r="T78" s="74">
        <v>104286</v>
      </c>
      <c r="U78" s="74">
        <v>1399390.9999999995</v>
      </c>
      <c r="V78" s="74">
        <v>53227.661342649561</v>
      </c>
      <c r="W78" s="74">
        <v>197814.56494778796</v>
      </c>
      <c r="X78" s="74">
        <v>33759.308738121646</v>
      </c>
      <c r="Y78" s="74">
        <v>271393.97915674472</v>
      </c>
      <c r="Z78" s="74" t="s">
        <v>1351</v>
      </c>
      <c r="AA78" s="74">
        <v>76136.802055398759</v>
      </c>
      <c r="AB78" s="74">
        <v>222112.54505943568</v>
      </c>
      <c r="AC78" s="74">
        <v>83547.300200729398</v>
      </c>
      <c r="AD78" s="74">
        <v>228167.75065125182</v>
      </c>
      <c r="AE78" s="74" t="s">
        <v>1351</v>
      </c>
      <c r="AF78" s="74">
        <v>116615.54392394016</v>
      </c>
      <c r="AG78" s="74">
        <v>116615.54392394016</v>
      </c>
      <c r="AH78" s="143" t="str">
        <f t="shared" si="3"/>
        <v/>
      </c>
      <c r="AI78" s="142" t="str">
        <f t="shared" si="4"/>
        <v/>
      </c>
      <c r="AJ78" s="144">
        <f t="shared" si="5"/>
        <v>1251436</v>
      </c>
    </row>
    <row r="79" spans="1:36">
      <c r="C79" s="74" t="s">
        <v>1187</v>
      </c>
      <c r="F79" s="74">
        <v>50796</v>
      </c>
      <c r="G79" s="94">
        <v>50796</v>
      </c>
      <c r="H79" s="94" t="s">
        <v>1352</v>
      </c>
      <c r="I79" s="74">
        <v>4233</v>
      </c>
      <c r="J79" s="74">
        <v>4233</v>
      </c>
      <c r="K79" s="74">
        <v>4233</v>
      </c>
      <c r="L79" s="74">
        <v>4233</v>
      </c>
      <c r="M79" s="74">
        <v>4233</v>
      </c>
      <c r="N79" s="74">
        <v>4233</v>
      </c>
      <c r="O79" s="74">
        <v>4233</v>
      </c>
      <c r="P79" s="74">
        <v>4233</v>
      </c>
      <c r="Q79" s="74">
        <v>4233</v>
      </c>
      <c r="R79" s="74">
        <v>4233</v>
      </c>
      <c r="S79" s="74">
        <v>4233</v>
      </c>
      <c r="T79" s="74">
        <v>4233</v>
      </c>
      <c r="U79" s="74">
        <v>51300</v>
      </c>
      <c r="V79" s="74">
        <v>4275</v>
      </c>
      <c r="W79" s="74">
        <v>4275</v>
      </c>
      <c r="X79" s="74">
        <v>4275</v>
      </c>
      <c r="Y79" s="74">
        <v>4275</v>
      </c>
      <c r="Z79" s="74">
        <v>4275</v>
      </c>
      <c r="AA79" s="74">
        <v>4275</v>
      </c>
      <c r="AB79" s="74">
        <v>4275</v>
      </c>
      <c r="AC79" s="74">
        <v>4275</v>
      </c>
      <c r="AD79" s="74">
        <v>4275</v>
      </c>
      <c r="AE79" s="74">
        <v>4275</v>
      </c>
      <c r="AF79" s="74">
        <v>4275</v>
      </c>
      <c r="AG79" s="74">
        <v>4275</v>
      </c>
      <c r="AH79" s="143" t="str">
        <f t="shared" si="3"/>
        <v/>
      </c>
      <c r="AI79" s="142" t="str">
        <f t="shared" si="4"/>
        <v/>
      </c>
      <c r="AJ79" s="144">
        <f t="shared" si="5"/>
        <v>50796</v>
      </c>
    </row>
    <row r="80" spans="1:36">
      <c r="C80" s="74" t="s">
        <v>1079</v>
      </c>
      <c r="F80" s="74">
        <v>3505748</v>
      </c>
      <c r="G80" s="94">
        <v>2882892</v>
      </c>
      <c r="H80" s="94">
        <v>622856</v>
      </c>
      <c r="I80" s="74">
        <v>158034</v>
      </c>
      <c r="J80" s="74">
        <v>60400</v>
      </c>
      <c r="K80" s="74">
        <v>627881</v>
      </c>
      <c r="L80" s="74">
        <v>69000</v>
      </c>
      <c r="M80" s="74">
        <v>613172</v>
      </c>
      <c r="N80" s="74">
        <v>9200</v>
      </c>
      <c r="O80" s="74">
        <v>637063</v>
      </c>
      <c r="P80" s="74">
        <v>37330</v>
      </c>
      <c r="Q80" s="74">
        <v>645183</v>
      </c>
      <c r="R80" s="74">
        <v>64193</v>
      </c>
      <c r="S80" s="74">
        <v>292146</v>
      </c>
      <c r="T80" s="74">
        <v>292146</v>
      </c>
      <c r="U80" s="74">
        <v>3225715</v>
      </c>
      <c r="V80" s="74">
        <v>145410.52132383731</v>
      </c>
      <c r="W80" s="74">
        <v>55575.35396155114</v>
      </c>
      <c r="X80" s="74">
        <v>577726.96723067376</v>
      </c>
      <c r="Y80" s="74">
        <v>63488.401048791871</v>
      </c>
      <c r="Z80" s="74">
        <v>564192.89634622913</v>
      </c>
      <c r="AA80" s="74">
        <v>8465.1201398389167</v>
      </c>
      <c r="AB80" s="74">
        <v>586175.52517893468</v>
      </c>
      <c r="AC80" s="74">
        <v>34348.145089150734</v>
      </c>
      <c r="AD80" s="74">
        <v>593646.9138240969</v>
      </c>
      <c r="AE80" s="74">
        <v>59065.375775726039</v>
      </c>
      <c r="AF80" s="74">
        <v>268809.89004058478</v>
      </c>
      <c r="AG80" s="74">
        <v>268809.89004058478</v>
      </c>
      <c r="AH80" s="143" t="str">
        <f t="shared" si="3"/>
        <v/>
      </c>
      <c r="AI80" s="142" t="str">
        <f t="shared" si="4"/>
        <v/>
      </c>
      <c r="AJ80" s="144">
        <f t="shared" si="5"/>
        <v>3505748</v>
      </c>
    </row>
    <row r="81" spans="3:36">
      <c r="C81" s="74" t="s">
        <v>1104</v>
      </c>
      <c r="F81" s="74">
        <v>57772763</v>
      </c>
      <c r="G81" s="94">
        <v>33808652</v>
      </c>
      <c r="H81" s="94">
        <v>23964111</v>
      </c>
      <c r="I81" s="74">
        <v>10996558</v>
      </c>
      <c r="J81" s="74">
        <v>2739100</v>
      </c>
      <c r="K81" s="74">
        <v>13052752</v>
      </c>
      <c r="L81" s="74">
        <v>2406869</v>
      </c>
      <c r="M81" s="74">
        <v>10841735</v>
      </c>
      <c r="N81" s="74">
        <v>1008166</v>
      </c>
      <c r="O81" s="74">
        <v>2716631</v>
      </c>
      <c r="P81" s="74">
        <v>1420200</v>
      </c>
      <c r="Q81" s="74">
        <v>3265992</v>
      </c>
      <c r="R81" s="74">
        <v>500934</v>
      </c>
      <c r="S81" s="74">
        <v>4411913</v>
      </c>
      <c r="T81" s="74">
        <v>4411913</v>
      </c>
      <c r="U81" s="74">
        <v>54366673</v>
      </c>
      <c r="V81" s="74">
        <v>10348237.506167639</v>
      </c>
      <c r="W81" s="74">
        <v>2577611.7720784796</v>
      </c>
      <c r="X81" s="74">
        <v>12283205.145201312</v>
      </c>
      <c r="Y81" s="74">
        <v>2264968.0071011493</v>
      </c>
      <c r="Z81" s="74">
        <v>10202542.355428889</v>
      </c>
      <c r="AA81" s="74">
        <v>948727.88500210736</v>
      </c>
      <c r="AB81" s="74">
        <v>2556467.4696043702</v>
      </c>
      <c r="AC81" s="74">
        <v>1336469.730461048</v>
      </c>
      <c r="AD81" s="74">
        <v>3073439.9717842131</v>
      </c>
      <c r="AE81" s="74">
        <v>471400.59706997225</v>
      </c>
      <c r="AF81" s="74">
        <v>4151801.2800504109</v>
      </c>
      <c r="AG81" s="74">
        <v>4151801.2800504109</v>
      </c>
      <c r="AH81" s="143" t="str">
        <f t="shared" si="3"/>
        <v/>
      </c>
      <c r="AI81" s="142" t="str">
        <f t="shared" si="4"/>
        <v/>
      </c>
      <c r="AJ81" s="144">
        <f t="shared" si="5"/>
        <v>57772763</v>
      </c>
    </row>
    <row r="82" spans="3:36">
      <c r="C82" s="74" t="s">
        <v>1369</v>
      </c>
      <c r="F82" s="74">
        <v>9669480</v>
      </c>
      <c r="G82" s="94">
        <v>1518263</v>
      </c>
      <c r="H82" s="94">
        <v>8151217</v>
      </c>
      <c r="I82" s="74">
        <v>1014734</v>
      </c>
      <c r="J82" s="74">
        <v>744106</v>
      </c>
      <c r="K82" s="74">
        <v>598318</v>
      </c>
      <c r="L82" s="74">
        <v>1226628</v>
      </c>
      <c r="M82" s="74">
        <v>339218</v>
      </c>
      <c r="N82" s="74">
        <v>1125822</v>
      </c>
      <c r="O82" s="74">
        <v>944462</v>
      </c>
      <c r="P82" s="74">
        <v>522815</v>
      </c>
      <c r="Q82" s="74">
        <v>1497950</v>
      </c>
      <c r="R82" s="74">
        <v>79997</v>
      </c>
      <c r="S82" s="74">
        <v>787715</v>
      </c>
      <c r="T82" s="74">
        <v>787715</v>
      </c>
      <c r="U82" s="74">
        <v>8365500</v>
      </c>
      <c r="V82" s="74">
        <v>877891.80772906088</v>
      </c>
      <c r="W82" s="74">
        <v>643759.41033023491</v>
      </c>
      <c r="X82" s="74">
        <v>517631.68536467321</v>
      </c>
      <c r="Y82" s="74">
        <v>1061210.7925141787</v>
      </c>
      <c r="Z82" s="74">
        <v>293472.67681405827</v>
      </c>
      <c r="AA82" s="74">
        <v>973999.00935727672</v>
      </c>
      <c r="AB82" s="74">
        <v>817096.35481949395</v>
      </c>
      <c r="AC82" s="74">
        <v>452310.6601906204</v>
      </c>
      <c r="AD82" s="74">
        <v>1295943.6003797515</v>
      </c>
      <c r="AE82" s="74">
        <v>69208.985746906765</v>
      </c>
      <c r="AF82" s="74">
        <v>681487.5083768724</v>
      </c>
      <c r="AG82" s="74">
        <v>681487.5083768724</v>
      </c>
      <c r="AH82" s="143" t="str">
        <f t="shared" si="3"/>
        <v/>
      </c>
      <c r="AI82" s="142" t="str">
        <f t="shared" si="4"/>
        <v/>
      </c>
      <c r="AJ82" s="144">
        <f t="shared" si="5"/>
        <v>9669480</v>
      </c>
    </row>
    <row r="83" spans="3:36">
      <c r="C83" s="74" t="s">
        <v>1144</v>
      </c>
      <c r="F83" s="74">
        <v>988416</v>
      </c>
      <c r="G83" s="94">
        <v>988416</v>
      </c>
      <c r="H83" s="94" t="s">
        <v>1352</v>
      </c>
      <c r="I83" s="74">
        <v>82368</v>
      </c>
      <c r="J83" s="74">
        <v>82368</v>
      </c>
      <c r="K83" s="74">
        <v>82368</v>
      </c>
      <c r="L83" s="74">
        <v>82368</v>
      </c>
      <c r="M83" s="74">
        <v>82368</v>
      </c>
      <c r="N83" s="74">
        <v>82368</v>
      </c>
      <c r="O83" s="74">
        <v>82368</v>
      </c>
      <c r="P83" s="74">
        <v>82368</v>
      </c>
      <c r="Q83" s="74">
        <v>82368</v>
      </c>
      <c r="R83" s="74">
        <v>82368</v>
      </c>
      <c r="S83" s="74">
        <v>82368</v>
      </c>
      <c r="T83" s="74">
        <v>82368</v>
      </c>
      <c r="U83" s="74">
        <v>998280</v>
      </c>
      <c r="V83" s="74">
        <v>83190</v>
      </c>
      <c r="W83" s="74">
        <v>83190</v>
      </c>
      <c r="X83" s="74">
        <v>83190</v>
      </c>
      <c r="Y83" s="74">
        <v>83190</v>
      </c>
      <c r="Z83" s="74">
        <v>83190</v>
      </c>
      <c r="AA83" s="74">
        <v>83190</v>
      </c>
      <c r="AB83" s="74">
        <v>83190</v>
      </c>
      <c r="AC83" s="74">
        <v>83190</v>
      </c>
      <c r="AD83" s="74">
        <v>83190</v>
      </c>
      <c r="AE83" s="74">
        <v>83190</v>
      </c>
      <c r="AF83" s="74">
        <v>83190</v>
      </c>
      <c r="AG83" s="74">
        <v>83190</v>
      </c>
      <c r="AH83" s="143" t="str">
        <f t="shared" si="3"/>
        <v/>
      </c>
      <c r="AI83" s="142" t="str">
        <f t="shared" si="4"/>
        <v/>
      </c>
      <c r="AJ83" s="144">
        <f t="shared" si="5"/>
        <v>988416</v>
      </c>
    </row>
    <row r="84" spans="3:36">
      <c r="C84" s="74" t="s">
        <v>1155</v>
      </c>
      <c r="F84" s="74">
        <v>163008</v>
      </c>
      <c r="G84" s="94">
        <v>163008</v>
      </c>
      <c r="H84" s="94" t="s">
        <v>1352</v>
      </c>
      <c r="I84" s="74">
        <v>13584</v>
      </c>
      <c r="J84" s="74">
        <v>13584</v>
      </c>
      <c r="K84" s="74">
        <v>13584</v>
      </c>
      <c r="L84" s="74">
        <v>13584</v>
      </c>
      <c r="M84" s="74">
        <v>13584</v>
      </c>
      <c r="N84" s="74">
        <v>13584</v>
      </c>
      <c r="O84" s="74">
        <v>13584</v>
      </c>
      <c r="P84" s="74">
        <v>13584</v>
      </c>
      <c r="Q84" s="74">
        <v>13584</v>
      </c>
      <c r="R84" s="74">
        <v>13584</v>
      </c>
      <c r="S84" s="74">
        <v>13584</v>
      </c>
      <c r="T84" s="74">
        <v>13584</v>
      </c>
      <c r="U84" s="74">
        <v>164340</v>
      </c>
      <c r="V84" s="74">
        <v>13695</v>
      </c>
      <c r="W84" s="74">
        <v>13695</v>
      </c>
      <c r="X84" s="74">
        <v>13695</v>
      </c>
      <c r="Y84" s="74">
        <v>13695</v>
      </c>
      <c r="Z84" s="74">
        <v>13695</v>
      </c>
      <c r="AA84" s="74">
        <v>13695</v>
      </c>
      <c r="AB84" s="74">
        <v>13695</v>
      </c>
      <c r="AC84" s="74">
        <v>13695</v>
      </c>
      <c r="AD84" s="74">
        <v>13695</v>
      </c>
      <c r="AE84" s="74">
        <v>13695</v>
      </c>
      <c r="AF84" s="74">
        <v>13695</v>
      </c>
      <c r="AG84" s="74">
        <v>13695</v>
      </c>
      <c r="AH84" s="143" t="str">
        <f t="shared" si="3"/>
        <v/>
      </c>
      <c r="AI84" s="142" t="str">
        <f t="shared" si="4"/>
        <v/>
      </c>
      <c r="AJ84" s="144">
        <f t="shared" si="5"/>
        <v>163008</v>
      </c>
    </row>
    <row r="85" spans="3:36">
      <c r="C85" s="74" t="s">
        <v>1046</v>
      </c>
      <c r="F85" s="74">
        <v>1018021</v>
      </c>
      <c r="G85" s="94">
        <v>677917</v>
      </c>
      <c r="H85" s="94">
        <v>340104</v>
      </c>
      <c r="I85" s="74">
        <v>51984</v>
      </c>
      <c r="J85" s="74">
        <v>124243</v>
      </c>
      <c r="K85" s="74">
        <v>52653</v>
      </c>
      <c r="L85" s="74">
        <v>184255</v>
      </c>
      <c r="M85" s="74">
        <v>52285</v>
      </c>
      <c r="N85" s="74">
        <v>28342</v>
      </c>
      <c r="O85" s="74">
        <v>147354</v>
      </c>
      <c r="P85" s="74">
        <v>28342</v>
      </c>
      <c r="Q85" s="74">
        <v>150551</v>
      </c>
      <c r="R85" s="74">
        <v>28342</v>
      </c>
      <c r="S85" s="74">
        <v>84835</v>
      </c>
      <c r="T85" s="74">
        <v>84835</v>
      </c>
      <c r="U85" s="74">
        <v>914083.99999999977</v>
      </c>
      <c r="V85" s="74">
        <v>46676.583936873605</v>
      </c>
      <c r="W85" s="74">
        <v>111558.14900871395</v>
      </c>
      <c r="X85" s="74">
        <v>47277.280971610606</v>
      </c>
      <c r="Y85" s="74">
        <v>165443.09736243161</v>
      </c>
      <c r="Z85" s="74">
        <v>46946.852707360646</v>
      </c>
      <c r="AA85" s="74">
        <v>25448.363764598176</v>
      </c>
      <c r="AB85" s="74">
        <v>132309.58274534612</v>
      </c>
      <c r="AC85" s="74">
        <v>25448.363764598176</v>
      </c>
      <c r="AD85" s="74">
        <v>135180.17829101757</v>
      </c>
      <c r="AE85" s="74">
        <v>25448.363764598176</v>
      </c>
      <c r="AF85" s="74">
        <v>76173.591841425674</v>
      </c>
      <c r="AG85" s="74">
        <v>76173.591841425674</v>
      </c>
      <c r="AH85" s="143" t="str">
        <f t="shared" si="3"/>
        <v/>
      </c>
      <c r="AI85" s="142" t="str">
        <f t="shared" si="4"/>
        <v/>
      </c>
      <c r="AJ85" s="144">
        <f t="shared" si="5"/>
        <v>1018021</v>
      </c>
    </row>
    <row r="86" spans="3:36">
      <c r="C86" s="74" t="s">
        <v>1176</v>
      </c>
      <c r="F86" s="74">
        <v>225660</v>
      </c>
      <c r="G86" s="94">
        <v>225660</v>
      </c>
      <c r="H86" s="94" t="s">
        <v>1352</v>
      </c>
      <c r="I86" s="74">
        <v>18805</v>
      </c>
      <c r="J86" s="74">
        <v>18805</v>
      </c>
      <c r="K86" s="74">
        <v>18805</v>
      </c>
      <c r="L86" s="74">
        <v>18805</v>
      </c>
      <c r="M86" s="74">
        <v>18805</v>
      </c>
      <c r="N86" s="74">
        <v>18805</v>
      </c>
      <c r="O86" s="74">
        <v>18805</v>
      </c>
      <c r="P86" s="74">
        <v>18805</v>
      </c>
      <c r="Q86" s="74">
        <v>18805</v>
      </c>
      <c r="R86" s="74">
        <v>18805</v>
      </c>
      <c r="S86" s="74">
        <v>18805</v>
      </c>
      <c r="T86" s="74">
        <v>18805</v>
      </c>
      <c r="U86" s="74">
        <v>227940</v>
      </c>
      <c r="V86" s="74">
        <v>18995</v>
      </c>
      <c r="W86" s="74">
        <v>18995</v>
      </c>
      <c r="X86" s="74">
        <v>18995</v>
      </c>
      <c r="Y86" s="74">
        <v>18995</v>
      </c>
      <c r="Z86" s="74">
        <v>18995</v>
      </c>
      <c r="AA86" s="74">
        <v>18995</v>
      </c>
      <c r="AB86" s="74">
        <v>18995</v>
      </c>
      <c r="AC86" s="74">
        <v>18995</v>
      </c>
      <c r="AD86" s="74">
        <v>18995</v>
      </c>
      <c r="AE86" s="74">
        <v>18995</v>
      </c>
      <c r="AF86" s="74">
        <v>18995</v>
      </c>
      <c r="AG86" s="74">
        <v>18995</v>
      </c>
      <c r="AH86" s="143" t="str">
        <f t="shared" si="3"/>
        <v/>
      </c>
      <c r="AI86" s="142" t="str">
        <f t="shared" si="4"/>
        <v/>
      </c>
      <c r="AJ86" s="144">
        <f t="shared" si="5"/>
        <v>225660</v>
      </c>
    </row>
    <row r="87" spans="3:36">
      <c r="C87" s="74" t="s">
        <v>1192</v>
      </c>
      <c r="F87" s="74">
        <v>223980</v>
      </c>
      <c r="G87" s="94">
        <v>223980</v>
      </c>
      <c r="H87" s="94" t="s">
        <v>1352</v>
      </c>
      <c r="I87" s="74">
        <v>18665</v>
      </c>
      <c r="J87" s="74">
        <v>18665</v>
      </c>
      <c r="K87" s="74">
        <v>18665</v>
      </c>
      <c r="L87" s="74">
        <v>18665</v>
      </c>
      <c r="M87" s="74">
        <v>18665</v>
      </c>
      <c r="N87" s="74">
        <v>18665</v>
      </c>
      <c r="O87" s="74">
        <v>18665</v>
      </c>
      <c r="P87" s="74">
        <v>18665</v>
      </c>
      <c r="Q87" s="74">
        <v>18665</v>
      </c>
      <c r="R87" s="74">
        <v>18665</v>
      </c>
      <c r="S87" s="74">
        <v>18665</v>
      </c>
      <c r="T87" s="74">
        <v>18665</v>
      </c>
      <c r="U87" s="74">
        <v>226200</v>
      </c>
      <c r="V87" s="74">
        <v>18850</v>
      </c>
      <c r="W87" s="74">
        <v>18850</v>
      </c>
      <c r="X87" s="74">
        <v>18850</v>
      </c>
      <c r="Y87" s="74">
        <v>18850</v>
      </c>
      <c r="Z87" s="74">
        <v>18850</v>
      </c>
      <c r="AA87" s="74">
        <v>18850</v>
      </c>
      <c r="AB87" s="74">
        <v>18850</v>
      </c>
      <c r="AC87" s="74">
        <v>18850</v>
      </c>
      <c r="AD87" s="74">
        <v>18850</v>
      </c>
      <c r="AE87" s="74">
        <v>18850</v>
      </c>
      <c r="AF87" s="74">
        <v>18850</v>
      </c>
      <c r="AG87" s="74">
        <v>18850</v>
      </c>
      <c r="AH87" s="143" t="str">
        <f t="shared" si="3"/>
        <v/>
      </c>
      <c r="AI87" s="142" t="str">
        <f t="shared" si="4"/>
        <v/>
      </c>
      <c r="AJ87" s="144">
        <f t="shared" si="5"/>
        <v>223980</v>
      </c>
    </row>
    <row r="88" spans="3:36">
      <c r="C88" s="74" t="s">
        <v>1204</v>
      </c>
      <c r="F88" s="74">
        <v>4786472</v>
      </c>
      <c r="G88" s="94">
        <v>387404</v>
      </c>
      <c r="H88" s="94">
        <v>4399068</v>
      </c>
      <c r="I88" s="74">
        <v>366589</v>
      </c>
      <c r="J88" s="74">
        <v>376175</v>
      </c>
      <c r="K88" s="74">
        <v>368605</v>
      </c>
      <c r="L88" s="74">
        <v>529947</v>
      </c>
      <c r="M88" s="74">
        <v>381709</v>
      </c>
      <c r="N88" s="74">
        <v>366589</v>
      </c>
      <c r="O88" s="74">
        <v>366589</v>
      </c>
      <c r="P88" s="74">
        <v>366589</v>
      </c>
      <c r="Q88" s="74">
        <v>496489</v>
      </c>
      <c r="R88" s="74">
        <v>369445</v>
      </c>
      <c r="S88" s="74">
        <v>398873</v>
      </c>
      <c r="T88" s="74">
        <v>398873</v>
      </c>
      <c r="U88" s="74">
        <v>4769120.9999999991</v>
      </c>
      <c r="V88" s="74">
        <v>365260.11188804614</v>
      </c>
      <c r="W88" s="74">
        <v>374811.36255993973</v>
      </c>
      <c r="X88" s="74">
        <v>367268.80387161986</v>
      </c>
      <c r="Y88" s="74">
        <v>528025.93780701107</v>
      </c>
      <c r="Z88" s="74">
        <v>380325.30176484893</v>
      </c>
      <c r="AA88" s="74">
        <v>365260.11188804614</v>
      </c>
      <c r="AB88" s="74">
        <v>365260.11188804614</v>
      </c>
      <c r="AC88" s="74">
        <v>365260.11188804614</v>
      </c>
      <c r="AD88" s="74">
        <v>494689.22332962567</v>
      </c>
      <c r="AE88" s="74">
        <v>368105.75886477559</v>
      </c>
      <c r="AF88" s="74">
        <v>397427.08212499728</v>
      </c>
      <c r="AG88" s="74">
        <v>397427.08212499728</v>
      </c>
      <c r="AH88" s="143" t="str">
        <f t="shared" si="3"/>
        <v/>
      </c>
      <c r="AI88" s="142" t="str">
        <f t="shared" si="4"/>
        <v/>
      </c>
      <c r="AJ88" s="144">
        <f t="shared" si="5"/>
        <v>4786472</v>
      </c>
    </row>
    <row r="89" spans="3:36">
      <c r="C89" s="74" t="s">
        <v>1241</v>
      </c>
      <c r="F89" s="74">
        <v>150480</v>
      </c>
      <c r="G89" s="94">
        <v>150480</v>
      </c>
      <c r="I89" s="74">
        <v>12540</v>
      </c>
      <c r="J89" s="74">
        <v>12540</v>
      </c>
      <c r="K89" s="74">
        <v>12540</v>
      </c>
      <c r="L89" s="74">
        <v>12540</v>
      </c>
      <c r="M89" s="74">
        <v>12540</v>
      </c>
      <c r="N89" s="74">
        <v>12540</v>
      </c>
      <c r="O89" s="74">
        <v>12540</v>
      </c>
      <c r="P89" s="74">
        <v>12540</v>
      </c>
      <c r="Q89" s="74">
        <v>12540</v>
      </c>
      <c r="R89" s="74">
        <v>12540</v>
      </c>
      <c r="S89" s="74">
        <v>12540</v>
      </c>
      <c r="T89" s="74">
        <v>12540</v>
      </c>
      <c r="U89" s="74">
        <v>151980</v>
      </c>
      <c r="V89" s="74">
        <v>12665</v>
      </c>
      <c r="W89" s="74">
        <v>12665</v>
      </c>
      <c r="X89" s="74">
        <v>12665</v>
      </c>
      <c r="Y89" s="74">
        <v>12665</v>
      </c>
      <c r="Z89" s="74">
        <v>12665</v>
      </c>
      <c r="AA89" s="74">
        <v>12665</v>
      </c>
      <c r="AB89" s="74">
        <v>12665</v>
      </c>
      <c r="AC89" s="74">
        <v>12665</v>
      </c>
      <c r="AD89" s="74">
        <v>12665</v>
      </c>
      <c r="AE89" s="74">
        <v>12665</v>
      </c>
      <c r="AF89" s="74">
        <v>12665</v>
      </c>
      <c r="AG89" s="74">
        <v>12665</v>
      </c>
      <c r="AH89" s="143" t="str">
        <f t="shared" si="3"/>
        <v/>
      </c>
      <c r="AI89" s="142" t="str">
        <f t="shared" si="4"/>
        <v/>
      </c>
      <c r="AJ89" s="144">
        <f t="shared" si="5"/>
        <v>150480</v>
      </c>
    </row>
    <row r="90" spans="3:36">
      <c r="C90" s="74" t="s">
        <v>1343</v>
      </c>
      <c r="F90" s="74">
        <v>639582</v>
      </c>
      <c r="G90" s="94">
        <v>116010</v>
      </c>
      <c r="H90" s="94">
        <v>523572</v>
      </c>
      <c r="I90" s="74">
        <v>43631</v>
      </c>
      <c r="J90" s="74">
        <v>106746</v>
      </c>
      <c r="K90" s="74">
        <v>43631</v>
      </c>
      <c r="L90" s="74">
        <v>43631</v>
      </c>
      <c r="M90" s="74">
        <v>43631</v>
      </c>
      <c r="N90" s="74">
        <v>77191</v>
      </c>
      <c r="O90" s="74">
        <v>43631</v>
      </c>
      <c r="P90" s="74">
        <v>43631</v>
      </c>
      <c r="Q90" s="74">
        <v>43631</v>
      </c>
      <c r="R90" s="74">
        <v>43631</v>
      </c>
      <c r="S90" s="74">
        <v>62966</v>
      </c>
      <c r="T90" s="74">
        <v>43631</v>
      </c>
      <c r="U90" s="74">
        <v>626445</v>
      </c>
      <c r="V90" s="74">
        <v>42734.820234152925</v>
      </c>
      <c r="W90" s="74">
        <v>104553.43954332672</v>
      </c>
      <c r="X90" s="74">
        <v>42734.820234152925</v>
      </c>
      <c r="Y90" s="74">
        <v>42734.820234152925</v>
      </c>
      <c r="Z90" s="74">
        <v>42734.820234152925</v>
      </c>
      <c r="AA90" s="74">
        <v>75605.498583449807</v>
      </c>
      <c r="AB90" s="74">
        <v>42734.820234152925</v>
      </c>
      <c r="AC90" s="74">
        <v>42734.820234152925</v>
      </c>
      <c r="AD90" s="74">
        <v>42734.820234152925</v>
      </c>
      <c r="AE90" s="74">
        <v>42734.820234152925</v>
      </c>
      <c r="AF90" s="74">
        <v>61672.67976584706</v>
      </c>
      <c r="AG90" s="74">
        <v>42734.820234152925</v>
      </c>
      <c r="AH90" s="143" t="str">
        <f t="shared" si="3"/>
        <v/>
      </c>
      <c r="AI90" s="142" t="str">
        <f t="shared" si="4"/>
        <v/>
      </c>
      <c r="AJ90" s="144">
        <f t="shared" si="5"/>
        <v>639582</v>
      </c>
    </row>
    <row r="91" spans="3:36">
      <c r="C91" s="74" t="s">
        <v>1094</v>
      </c>
      <c r="F91" s="74">
        <v>3390191</v>
      </c>
      <c r="G91" s="94">
        <v>129290</v>
      </c>
      <c r="H91" s="94">
        <v>3260901</v>
      </c>
      <c r="I91" s="74">
        <v>281403</v>
      </c>
      <c r="J91" s="74">
        <v>160102</v>
      </c>
      <c r="K91" s="74">
        <v>380379</v>
      </c>
      <c r="L91" s="74">
        <v>68700</v>
      </c>
      <c r="M91" s="74">
        <v>213957</v>
      </c>
      <c r="N91" s="74">
        <v>315525</v>
      </c>
      <c r="O91" s="74">
        <v>96140</v>
      </c>
      <c r="P91" s="74">
        <v>422457</v>
      </c>
      <c r="Q91" s="74">
        <v>870914</v>
      </c>
      <c r="R91" s="74">
        <v>37130</v>
      </c>
      <c r="S91" s="74">
        <v>271742</v>
      </c>
      <c r="T91" s="74">
        <v>271742</v>
      </c>
      <c r="U91" s="74">
        <v>3752302.9999999995</v>
      </c>
      <c r="V91" s="74">
        <v>311460.12749989604</v>
      </c>
      <c r="W91" s="74">
        <v>177202.76376935694</v>
      </c>
      <c r="X91" s="74">
        <v>421007.92044961476</v>
      </c>
      <c r="Y91" s="74">
        <v>76037.962492378734</v>
      </c>
      <c r="Z91" s="74">
        <v>236810.10685563143</v>
      </c>
      <c r="AA91" s="74">
        <v>349226.75568279193</v>
      </c>
      <c r="AB91" s="74">
        <v>106408.87502208578</v>
      </c>
      <c r="AC91" s="74">
        <v>467580.34236743592</v>
      </c>
      <c r="AD91" s="74">
        <v>963937.78844377783</v>
      </c>
      <c r="AE91" s="74">
        <v>41095.917719680096</v>
      </c>
      <c r="AF91" s="74">
        <v>300767.21984867519</v>
      </c>
      <c r="AG91" s="74">
        <v>300767.21984867519</v>
      </c>
      <c r="AH91" s="143" t="str">
        <f t="shared" si="3"/>
        <v/>
      </c>
      <c r="AI91" s="142" t="str">
        <f t="shared" si="4"/>
        <v/>
      </c>
      <c r="AJ91" s="144">
        <f t="shared" si="5"/>
        <v>3390191</v>
      </c>
    </row>
    <row r="92" spans="3:36">
      <c r="C92" s="74" t="s">
        <v>1315</v>
      </c>
      <c r="F92" s="74">
        <v>7581276</v>
      </c>
      <c r="G92" s="94">
        <v>7581276</v>
      </c>
      <c r="I92" s="74">
        <v>631773</v>
      </c>
      <c r="J92" s="74">
        <v>631773</v>
      </c>
      <c r="K92" s="74">
        <v>631773</v>
      </c>
      <c r="L92" s="74">
        <v>631773</v>
      </c>
      <c r="M92" s="74">
        <v>631773</v>
      </c>
      <c r="N92" s="74">
        <v>631773</v>
      </c>
      <c r="O92" s="74">
        <v>631773</v>
      </c>
      <c r="P92" s="74">
        <v>631773</v>
      </c>
      <c r="Q92" s="74">
        <v>631773</v>
      </c>
      <c r="R92" s="74">
        <v>631773</v>
      </c>
      <c r="S92" s="74">
        <v>631773</v>
      </c>
      <c r="T92" s="74">
        <v>631773</v>
      </c>
      <c r="U92" s="74">
        <v>7657080</v>
      </c>
      <c r="V92" s="74">
        <v>638090</v>
      </c>
      <c r="W92" s="74">
        <v>638090</v>
      </c>
      <c r="X92" s="74">
        <v>638090</v>
      </c>
      <c r="Y92" s="74">
        <v>638090</v>
      </c>
      <c r="Z92" s="74">
        <v>638090</v>
      </c>
      <c r="AA92" s="74">
        <v>638090</v>
      </c>
      <c r="AB92" s="74">
        <v>638090</v>
      </c>
      <c r="AC92" s="74">
        <v>638090</v>
      </c>
      <c r="AD92" s="74">
        <v>638090</v>
      </c>
      <c r="AE92" s="74">
        <v>638090</v>
      </c>
      <c r="AF92" s="74">
        <v>638090</v>
      </c>
      <c r="AG92" s="74">
        <v>638090</v>
      </c>
      <c r="AH92" s="143" t="str">
        <f t="shared" si="3"/>
        <v/>
      </c>
      <c r="AI92" s="142" t="str">
        <f t="shared" si="4"/>
        <v/>
      </c>
      <c r="AJ92" s="144">
        <f t="shared" si="5"/>
        <v>7581276</v>
      </c>
    </row>
    <row r="93" spans="3:36">
      <c r="C93" s="74" t="s">
        <v>1040</v>
      </c>
      <c r="F93" s="74">
        <v>546583</v>
      </c>
      <c r="G93" s="94">
        <v>170760</v>
      </c>
      <c r="H93" s="94">
        <v>375823</v>
      </c>
      <c r="I93" s="74">
        <v>56038</v>
      </c>
      <c r="J93" s="74">
        <v>20900</v>
      </c>
      <c r="K93" s="74">
        <v>107365</v>
      </c>
      <c r="L93" s="74">
        <v>1000</v>
      </c>
      <c r="M93" s="74">
        <v>121083</v>
      </c>
      <c r="N93" s="74" t="s">
        <v>1352</v>
      </c>
      <c r="O93" s="74">
        <v>48150</v>
      </c>
      <c r="P93" s="74">
        <v>56654</v>
      </c>
      <c r="Q93" s="74">
        <v>11400</v>
      </c>
      <c r="R93" s="74">
        <v>95533</v>
      </c>
      <c r="S93" s="74" t="s">
        <v>1352</v>
      </c>
      <c r="T93" s="74">
        <v>28460</v>
      </c>
      <c r="U93" s="74">
        <v>605328</v>
      </c>
      <c r="V93" s="74">
        <v>62060.785761723288</v>
      </c>
      <c r="W93" s="74">
        <v>23146.265434526871</v>
      </c>
      <c r="X93" s="74">
        <v>118904.2482477501</v>
      </c>
      <c r="Y93" s="74">
        <v>1107.4768150491325</v>
      </c>
      <c r="Z93" s="74">
        <v>134096.61519659412</v>
      </c>
      <c r="AA93" s="74" t="s">
        <v>1352</v>
      </c>
      <c r="AB93" s="74">
        <v>53325.008644615729</v>
      </c>
      <c r="AC93" s="74">
        <v>62742.991479793549</v>
      </c>
      <c r="AD93" s="74">
        <v>12625.23569156011</v>
      </c>
      <c r="AE93" s="74">
        <v>105800.58257208878</v>
      </c>
      <c r="AF93" s="74" t="s">
        <v>1352</v>
      </c>
      <c r="AG93" s="74">
        <v>31518.79015629831</v>
      </c>
      <c r="AH93" s="143" t="str">
        <f t="shared" si="3"/>
        <v/>
      </c>
      <c r="AI93" s="142" t="str">
        <f t="shared" si="4"/>
        <v/>
      </c>
      <c r="AJ93" s="144">
        <f t="shared" si="5"/>
        <v>546583</v>
      </c>
    </row>
    <row r="94" spans="3:36">
      <c r="C94" s="74" t="s">
        <v>1296</v>
      </c>
      <c r="F94" s="74">
        <v>1586654</v>
      </c>
      <c r="G94" s="94">
        <v>3026</v>
      </c>
      <c r="H94" s="94">
        <v>1583628</v>
      </c>
      <c r="I94" s="74">
        <v>131969</v>
      </c>
      <c r="J94" s="74">
        <v>131969</v>
      </c>
      <c r="K94" s="74">
        <v>134995</v>
      </c>
      <c r="L94" s="74">
        <v>131969</v>
      </c>
      <c r="M94" s="74">
        <v>131969</v>
      </c>
      <c r="N94" s="74">
        <v>131969</v>
      </c>
      <c r="O94" s="74">
        <v>131969</v>
      </c>
      <c r="P94" s="74">
        <v>131969</v>
      </c>
      <c r="Q94" s="74">
        <v>131969</v>
      </c>
      <c r="R94" s="74">
        <v>131969</v>
      </c>
      <c r="S94" s="74">
        <v>131969</v>
      </c>
      <c r="T94" s="74">
        <v>131969</v>
      </c>
      <c r="U94" s="74">
        <v>1602526</v>
      </c>
      <c r="V94" s="74">
        <v>133289.14413224309</v>
      </c>
      <c r="W94" s="74">
        <v>133289.14413224309</v>
      </c>
      <c r="X94" s="74">
        <v>136345.4145453262</v>
      </c>
      <c r="Y94" s="74">
        <v>133289.14413224309</v>
      </c>
      <c r="Z94" s="74">
        <v>133289.14413224309</v>
      </c>
      <c r="AA94" s="74">
        <v>133289.14413224309</v>
      </c>
      <c r="AB94" s="74">
        <v>133289.14413224309</v>
      </c>
      <c r="AC94" s="74">
        <v>133289.14413224309</v>
      </c>
      <c r="AD94" s="74">
        <v>133289.14413224309</v>
      </c>
      <c r="AE94" s="74">
        <v>133289.14413224309</v>
      </c>
      <c r="AF94" s="74">
        <v>133289.14413224309</v>
      </c>
      <c r="AG94" s="74">
        <v>133289.14413224309</v>
      </c>
      <c r="AH94" s="143" t="str">
        <f t="shared" si="3"/>
        <v/>
      </c>
      <c r="AI94" s="142" t="str">
        <f t="shared" si="4"/>
        <v/>
      </c>
      <c r="AJ94" s="144">
        <f t="shared" si="5"/>
        <v>1586654</v>
      </c>
    </row>
    <row r="95" spans="3:36">
      <c r="C95" s="74" t="s">
        <v>1221</v>
      </c>
      <c r="F95" s="74">
        <v>863436</v>
      </c>
      <c r="G95" s="94">
        <v>863436</v>
      </c>
      <c r="I95" s="74">
        <v>71953</v>
      </c>
      <c r="J95" s="74">
        <v>71953</v>
      </c>
      <c r="K95" s="74">
        <v>71953</v>
      </c>
      <c r="L95" s="74">
        <v>71953</v>
      </c>
      <c r="M95" s="74">
        <v>71953</v>
      </c>
      <c r="N95" s="74">
        <v>71953</v>
      </c>
      <c r="O95" s="74">
        <v>71953</v>
      </c>
      <c r="P95" s="74">
        <v>71953</v>
      </c>
      <c r="Q95" s="74">
        <v>71953</v>
      </c>
      <c r="R95" s="74">
        <v>71953</v>
      </c>
      <c r="S95" s="74">
        <v>71953</v>
      </c>
      <c r="T95" s="74">
        <v>71953</v>
      </c>
      <c r="U95" s="74">
        <v>872064</v>
      </c>
      <c r="V95" s="74">
        <v>72672</v>
      </c>
      <c r="W95" s="74">
        <v>72672</v>
      </c>
      <c r="X95" s="74">
        <v>72672</v>
      </c>
      <c r="Y95" s="74">
        <v>72672</v>
      </c>
      <c r="Z95" s="74">
        <v>72672</v>
      </c>
      <c r="AA95" s="74">
        <v>72672</v>
      </c>
      <c r="AB95" s="74">
        <v>72672</v>
      </c>
      <c r="AC95" s="74">
        <v>72672</v>
      </c>
      <c r="AD95" s="74">
        <v>72672</v>
      </c>
      <c r="AE95" s="74">
        <v>72672</v>
      </c>
      <c r="AF95" s="74">
        <v>72672</v>
      </c>
      <c r="AG95" s="74">
        <v>72672</v>
      </c>
      <c r="AH95" s="143" t="str">
        <f t="shared" si="3"/>
        <v/>
      </c>
      <c r="AI95" s="142" t="str">
        <f t="shared" si="4"/>
        <v/>
      </c>
      <c r="AJ95" s="144">
        <f t="shared" si="5"/>
        <v>863436</v>
      </c>
    </row>
    <row r="96" spans="3:36">
      <c r="C96" s="74" t="s">
        <v>1334</v>
      </c>
      <c r="F96" s="74">
        <v>8610360</v>
      </c>
      <c r="G96" s="94">
        <v>8610360</v>
      </c>
      <c r="I96" s="74">
        <v>717530</v>
      </c>
      <c r="J96" s="74">
        <v>717530</v>
      </c>
      <c r="K96" s="74">
        <v>717530</v>
      </c>
      <c r="L96" s="74">
        <v>717530</v>
      </c>
      <c r="M96" s="74">
        <v>717530</v>
      </c>
      <c r="N96" s="74">
        <v>717530</v>
      </c>
      <c r="O96" s="74">
        <v>717530</v>
      </c>
      <c r="P96" s="74">
        <v>717530</v>
      </c>
      <c r="Q96" s="74">
        <v>717530</v>
      </c>
      <c r="R96" s="74">
        <v>717530</v>
      </c>
      <c r="S96" s="74">
        <v>717530</v>
      </c>
      <c r="T96" s="74">
        <v>717530</v>
      </c>
      <c r="U96" s="74">
        <v>8696460</v>
      </c>
      <c r="V96" s="74">
        <v>724705</v>
      </c>
      <c r="W96" s="74">
        <v>724705</v>
      </c>
      <c r="X96" s="74">
        <v>724705</v>
      </c>
      <c r="Y96" s="74">
        <v>724705</v>
      </c>
      <c r="Z96" s="74">
        <v>724705</v>
      </c>
      <c r="AA96" s="74">
        <v>724705</v>
      </c>
      <c r="AB96" s="74">
        <v>724705</v>
      </c>
      <c r="AC96" s="74">
        <v>724705</v>
      </c>
      <c r="AD96" s="74">
        <v>724705</v>
      </c>
      <c r="AE96" s="74">
        <v>724705</v>
      </c>
      <c r="AF96" s="74">
        <v>724705</v>
      </c>
      <c r="AG96" s="74">
        <v>724705</v>
      </c>
      <c r="AH96" s="143" t="str">
        <f t="shared" si="3"/>
        <v/>
      </c>
      <c r="AI96" s="142" t="str">
        <f t="shared" si="4"/>
        <v/>
      </c>
      <c r="AJ96" s="144">
        <f t="shared" si="5"/>
        <v>8610360</v>
      </c>
    </row>
    <row r="97" spans="1:36">
      <c r="C97" s="74" t="s">
        <v>1034</v>
      </c>
      <c r="F97" s="74">
        <v>65484</v>
      </c>
      <c r="G97" s="94">
        <v>65484</v>
      </c>
      <c r="I97" s="74">
        <v>5457</v>
      </c>
      <c r="J97" s="74">
        <v>5457</v>
      </c>
      <c r="K97" s="74">
        <v>5457</v>
      </c>
      <c r="L97" s="74">
        <v>5457</v>
      </c>
      <c r="M97" s="74">
        <v>5457</v>
      </c>
      <c r="N97" s="74">
        <v>5457</v>
      </c>
      <c r="O97" s="74">
        <v>5457</v>
      </c>
      <c r="P97" s="74">
        <v>5457</v>
      </c>
      <c r="Q97" s="74">
        <v>5457</v>
      </c>
      <c r="R97" s="74">
        <v>5457</v>
      </c>
      <c r="S97" s="74">
        <v>5457</v>
      </c>
      <c r="T97" s="74">
        <v>5457</v>
      </c>
      <c r="U97" s="74">
        <v>66132</v>
      </c>
      <c r="V97" s="74">
        <v>5511</v>
      </c>
      <c r="W97" s="74">
        <v>5511</v>
      </c>
      <c r="X97" s="74">
        <v>5511</v>
      </c>
      <c r="Y97" s="74">
        <v>5511</v>
      </c>
      <c r="Z97" s="74">
        <v>5511</v>
      </c>
      <c r="AA97" s="74">
        <v>5511</v>
      </c>
      <c r="AB97" s="74">
        <v>5511</v>
      </c>
      <c r="AC97" s="74">
        <v>5511</v>
      </c>
      <c r="AD97" s="74">
        <v>5511</v>
      </c>
      <c r="AE97" s="74">
        <v>5511</v>
      </c>
      <c r="AF97" s="74">
        <v>5511</v>
      </c>
      <c r="AG97" s="74">
        <v>5511</v>
      </c>
      <c r="AH97" s="143" t="str">
        <f t="shared" si="3"/>
        <v/>
      </c>
      <c r="AI97" s="142" t="str">
        <f t="shared" si="4"/>
        <v/>
      </c>
      <c r="AJ97" s="144">
        <f t="shared" si="5"/>
        <v>65484</v>
      </c>
    </row>
    <row r="98" spans="1:36">
      <c r="C98" s="74" t="s">
        <v>1138</v>
      </c>
      <c r="F98" s="74">
        <v>76884</v>
      </c>
      <c r="G98" s="94">
        <v>76884</v>
      </c>
      <c r="I98" s="74">
        <v>6407</v>
      </c>
      <c r="J98" s="74">
        <v>6407</v>
      </c>
      <c r="K98" s="74">
        <v>6407</v>
      </c>
      <c r="L98" s="74">
        <v>6407</v>
      </c>
      <c r="M98" s="74">
        <v>6407</v>
      </c>
      <c r="N98" s="74">
        <v>6407</v>
      </c>
      <c r="O98" s="74">
        <v>6407</v>
      </c>
      <c r="P98" s="74">
        <v>6407</v>
      </c>
      <c r="Q98" s="74">
        <v>6407</v>
      </c>
      <c r="R98" s="74">
        <v>6407</v>
      </c>
      <c r="S98" s="74">
        <v>6407</v>
      </c>
      <c r="T98" s="74">
        <v>6407</v>
      </c>
      <c r="U98" s="74">
        <v>77640</v>
      </c>
      <c r="V98" s="74">
        <v>6470</v>
      </c>
      <c r="W98" s="74">
        <v>6470</v>
      </c>
      <c r="X98" s="74">
        <v>6470</v>
      </c>
      <c r="Y98" s="74">
        <v>6470</v>
      </c>
      <c r="Z98" s="74">
        <v>6470</v>
      </c>
      <c r="AA98" s="74">
        <v>6470</v>
      </c>
      <c r="AB98" s="74">
        <v>6470</v>
      </c>
      <c r="AC98" s="74">
        <v>6470</v>
      </c>
      <c r="AD98" s="74">
        <v>6470</v>
      </c>
      <c r="AE98" s="74">
        <v>6470</v>
      </c>
      <c r="AF98" s="74">
        <v>6470</v>
      </c>
      <c r="AG98" s="74">
        <v>6470</v>
      </c>
      <c r="AH98" s="143" t="str">
        <f t="shared" si="3"/>
        <v/>
      </c>
      <c r="AI98" s="142" t="str">
        <f t="shared" si="4"/>
        <v/>
      </c>
      <c r="AJ98" s="144">
        <f t="shared" si="5"/>
        <v>76884</v>
      </c>
    </row>
    <row r="99" spans="1:36">
      <c r="C99" s="74" t="s">
        <v>1290</v>
      </c>
      <c r="F99" s="74">
        <v>216792</v>
      </c>
      <c r="G99" s="94">
        <v>216792</v>
      </c>
      <c r="I99" s="74">
        <v>18066</v>
      </c>
      <c r="J99" s="74">
        <v>18066</v>
      </c>
      <c r="K99" s="74">
        <v>18066</v>
      </c>
      <c r="L99" s="74">
        <v>18066</v>
      </c>
      <c r="M99" s="74">
        <v>18066</v>
      </c>
      <c r="N99" s="74">
        <v>18066</v>
      </c>
      <c r="O99" s="74">
        <v>18066</v>
      </c>
      <c r="P99" s="74">
        <v>18066</v>
      </c>
      <c r="Q99" s="74">
        <v>18066</v>
      </c>
      <c r="R99" s="74">
        <v>18066</v>
      </c>
      <c r="S99" s="74">
        <v>18066</v>
      </c>
      <c r="T99" s="74">
        <v>18066</v>
      </c>
      <c r="U99" s="74">
        <v>218964</v>
      </c>
      <c r="V99" s="74">
        <v>18247</v>
      </c>
      <c r="W99" s="74">
        <v>18247</v>
      </c>
      <c r="X99" s="74">
        <v>18247</v>
      </c>
      <c r="Y99" s="74">
        <v>18247</v>
      </c>
      <c r="Z99" s="74">
        <v>18247</v>
      </c>
      <c r="AA99" s="74">
        <v>18247</v>
      </c>
      <c r="AB99" s="74">
        <v>18247</v>
      </c>
      <c r="AC99" s="74">
        <v>18247</v>
      </c>
      <c r="AD99" s="74">
        <v>18247</v>
      </c>
      <c r="AE99" s="74">
        <v>18247</v>
      </c>
      <c r="AF99" s="74">
        <v>18247</v>
      </c>
      <c r="AG99" s="74">
        <v>18247</v>
      </c>
      <c r="AH99" s="143" t="str">
        <f t="shared" si="3"/>
        <v/>
      </c>
      <c r="AI99" s="142" t="str">
        <f t="shared" si="4"/>
        <v/>
      </c>
      <c r="AJ99" s="144">
        <f t="shared" si="5"/>
        <v>216792</v>
      </c>
    </row>
    <row r="100" spans="1:36">
      <c r="C100" s="74" t="s">
        <v>1132</v>
      </c>
      <c r="F100" s="74">
        <v>124812</v>
      </c>
      <c r="G100" s="94">
        <v>124812</v>
      </c>
      <c r="I100" s="74">
        <v>10401</v>
      </c>
      <c r="J100" s="74">
        <v>10401</v>
      </c>
      <c r="K100" s="74">
        <v>10401</v>
      </c>
      <c r="L100" s="74">
        <v>10401</v>
      </c>
      <c r="M100" s="74">
        <v>10401</v>
      </c>
      <c r="N100" s="74">
        <v>10401</v>
      </c>
      <c r="O100" s="74">
        <v>10401</v>
      </c>
      <c r="P100" s="74">
        <v>10401</v>
      </c>
      <c r="Q100" s="74">
        <v>10401</v>
      </c>
      <c r="R100" s="74">
        <v>10401</v>
      </c>
      <c r="S100" s="74">
        <v>10401</v>
      </c>
      <c r="T100" s="74">
        <v>10401</v>
      </c>
      <c r="U100" s="74">
        <v>126060</v>
      </c>
      <c r="V100" s="74">
        <v>10505</v>
      </c>
      <c r="W100" s="74">
        <v>10505</v>
      </c>
      <c r="X100" s="74">
        <v>10505</v>
      </c>
      <c r="Y100" s="74">
        <v>10505</v>
      </c>
      <c r="Z100" s="74">
        <v>10505</v>
      </c>
      <c r="AA100" s="74">
        <v>10505</v>
      </c>
      <c r="AB100" s="74">
        <v>10505</v>
      </c>
      <c r="AC100" s="74">
        <v>10505</v>
      </c>
      <c r="AD100" s="74">
        <v>10505</v>
      </c>
      <c r="AE100" s="74">
        <v>10505</v>
      </c>
      <c r="AF100" s="74">
        <v>10505</v>
      </c>
      <c r="AG100" s="74">
        <v>10505</v>
      </c>
      <c r="AH100" s="143" t="str">
        <f t="shared" si="3"/>
        <v/>
      </c>
      <c r="AI100" s="142" t="str">
        <f t="shared" si="4"/>
        <v/>
      </c>
      <c r="AJ100" s="144">
        <f t="shared" si="5"/>
        <v>124812</v>
      </c>
    </row>
    <row r="101" spans="1:36">
      <c r="C101" s="74" t="s">
        <v>1279</v>
      </c>
      <c r="F101" s="74">
        <v>81456</v>
      </c>
      <c r="G101" s="94">
        <v>81456</v>
      </c>
      <c r="I101" s="74">
        <v>6788</v>
      </c>
      <c r="J101" s="74">
        <v>6788</v>
      </c>
      <c r="K101" s="74">
        <v>6788</v>
      </c>
      <c r="L101" s="74">
        <v>6788</v>
      </c>
      <c r="M101" s="74">
        <v>6788</v>
      </c>
      <c r="N101" s="74">
        <v>6788</v>
      </c>
      <c r="O101" s="74">
        <v>6788</v>
      </c>
      <c r="P101" s="74">
        <v>6788</v>
      </c>
      <c r="Q101" s="74">
        <v>6788</v>
      </c>
      <c r="R101" s="74">
        <v>6788</v>
      </c>
      <c r="S101" s="74">
        <v>6788</v>
      </c>
      <c r="T101" s="74">
        <v>6788</v>
      </c>
      <c r="U101" s="74">
        <v>82260</v>
      </c>
      <c r="V101" s="74">
        <v>6855</v>
      </c>
      <c r="W101" s="74">
        <v>6855</v>
      </c>
      <c r="X101" s="74">
        <v>6855</v>
      </c>
      <c r="Y101" s="74">
        <v>6855</v>
      </c>
      <c r="Z101" s="74">
        <v>6855</v>
      </c>
      <c r="AA101" s="74">
        <v>6855</v>
      </c>
      <c r="AB101" s="74">
        <v>6855</v>
      </c>
      <c r="AC101" s="74">
        <v>6855</v>
      </c>
      <c r="AD101" s="74">
        <v>6855</v>
      </c>
      <c r="AE101" s="74">
        <v>6855</v>
      </c>
      <c r="AF101" s="74">
        <v>6855</v>
      </c>
      <c r="AG101" s="74">
        <v>6855</v>
      </c>
      <c r="AH101" s="143" t="str">
        <f t="shared" si="3"/>
        <v/>
      </c>
      <c r="AI101" s="142" t="str">
        <f t="shared" si="4"/>
        <v/>
      </c>
      <c r="AJ101" s="144">
        <f t="shared" si="5"/>
        <v>81456</v>
      </c>
    </row>
    <row r="102" spans="1:36">
      <c r="C102" s="74" t="s">
        <v>1234</v>
      </c>
      <c r="F102" s="74">
        <v>517800</v>
      </c>
      <c r="G102" s="94">
        <v>517800</v>
      </c>
      <c r="I102" s="74">
        <v>43150</v>
      </c>
      <c r="J102" s="74">
        <v>43150</v>
      </c>
      <c r="K102" s="74">
        <v>43150</v>
      </c>
      <c r="L102" s="74">
        <v>43150</v>
      </c>
      <c r="M102" s="74">
        <v>43150</v>
      </c>
      <c r="N102" s="74">
        <v>43150</v>
      </c>
      <c r="O102" s="74">
        <v>43150</v>
      </c>
      <c r="P102" s="74">
        <v>43150</v>
      </c>
      <c r="Q102" s="74">
        <v>43150</v>
      </c>
      <c r="R102" s="74">
        <v>43150</v>
      </c>
      <c r="S102" s="74">
        <v>43150</v>
      </c>
      <c r="T102" s="74">
        <v>43150</v>
      </c>
      <c r="U102" s="74">
        <v>522984</v>
      </c>
      <c r="V102" s="74">
        <v>43582</v>
      </c>
      <c r="W102" s="74">
        <v>43582</v>
      </c>
      <c r="X102" s="74">
        <v>43582</v>
      </c>
      <c r="Y102" s="74">
        <v>43582</v>
      </c>
      <c r="Z102" s="74">
        <v>43582</v>
      </c>
      <c r="AA102" s="74">
        <v>43582</v>
      </c>
      <c r="AB102" s="74">
        <v>43582</v>
      </c>
      <c r="AC102" s="74">
        <v>43582</v>
      </c>
      <c r="AD102" s="74">
        <v>43582</v>
      </c>
      <c r="AE102" s="74">
        <v>43582</v>
      </c>
      <c r="AF102" s="74">
        <v>43582</v>
      </c>
      <c r="AG102" s="74">
        <v>43582</v>
      </c>
      <c r="AH102" s="143" t="str">
        <f t="shared" si="3"/>
        <v/>
      </c>
      <c r="AI102" s="142" t="str">
        <f t="shared" si="4"/>
        <v/>
      </c>
      <c r="AJ102" s="144">
        <f t="shared" si="5"/>
        <v>517800</v>
      </c>
    </row>
    <row r="103" spans="1:36">
      <c r="C103" s="74" t="s">
        <v>1284</v>
      </c>
      <c r="F103" s="74">
        <v>88320</v>
      </c>
      <c r="G103" s="94">
        <v>88320</v>
      </c>
      <c r="I103" s="74">
        <v>7360</v>
      </c>
      <c r="J103" s="74">
        <v>7360</v>
      </c>
      <c r="K103" s="74">
        <v>7360</v>
      </c>
      <c r="L103" s="74">
        <v>7360</v>
      </c>
      <c r="M103" s="74">
        <v>7360</v>
      </c>
      <c r="N103" s="74">
        <v>7360</v>
      </c>
      <c r="O103" s="74">
        <v>7360</v>
      </c>
      <c r="P103" s="74">
        <v>7360</v>
      </c>
      <c r="Q103" s="74">
        <v>7360</v>
      </c>
      <c r="R103" s="74">
        <v>7360</v>
      </c>
      <c r="S103" s="74">
        <v>7360</v>
      </c>
      <c r="T103" s="74">
        <v>7360</v>
      </c>
      <c r="U103" s="74">
        <v>89208</v>
      </c>
      <c r="V103" s="74">
        <v>7434</v>
      </c>
      <c r="W103" s="74">
        <v>7434</v>
      </c>
      <c r="X103" s="74">
        <v>7434</v>
      </c>
      <c r="Y103" s="74">
        <v>7434</v>
      </c>
      <c r="Z103" s="74">
        <v>7434</v>
      </c>
      <c r="AA103" s="74">
        <v>7434</v>
      </c>
      <c r="AB103" s="74">
        <v>7434</v>
      </c>
      <c r="AC103" s="74">
        <v>7434</v>
      </c>
      <c r="AD103" s="74">
        <v>7434</v>
      </c>
      <c r="AE103" s="74">
        <v>7434</v>
      </c>
      <c r="AF103" s="74">
        <v>7434</v>
      </c>
      <c r="AG103" s="74">
        <v>7434</v>
      </c>
      <c r="AH103" s="143" t="str">
        <f t="shared" si="3"/>
        <v/>
      </c>
      <c r="AI103" s="142" t="str">
        <f t="shared" si="4"/>
        <v/>
      </c>
      <c r="AJ103" s="144">
        <f t="shared" si="5"/>
        <v>88320</v>
      </c>
    </row>
    <row r="104" spans="1:36">
      <c r="C104" s="74" t="s">
        <v>1171</v>
      </c>
      <c r="F104" s="74">
        <v>53904</v>
      </c>
      <c r="G104" s="94">
        <v>53904</v>
      </c>
      <c r="I104" s="74">
        <v>4492</v>
      </c>
      <c r="J104" s="74">
        <v>4492</v>
      </c>
      <c r="K104" s="74">
        <v>4492</v>
      </c>
      <c r="L104" s="74">
        <v>4492</v>
      </c>
      <c r="M104" s="74">
        <v>4492</v>
      </c>
      <c r="N104" s="74">
        <v>4492</v>
      </c>
      <c r="O104" s="74">
        <v>4492</v>
      </c>
      <c r="P104" s="74">
        <v>4492</v>
      </c>
      <c r="Q104" s="74">
        <v>4492</v>
      </c>
      <c r="R104" s="74">
        <v>4492</v>
      </c>
      <c r="S104" s="74">
        <v>4492</v>
      </c>
      <c r="T104" s="74">
        <v>4492</v>
      </c>
      <c r="U104" s="74">
        <v>54444</v>
      </c>
      <c r="V104" s="74">
        <v>4537</v>
      </c>
      <c r="W104" s="74">
        <v>4537</v>
      </c>
      <c r="X104" s="74">
        <v>4537</v>
      </c>
      <c r="Y104" s="74">
        <v>4537</v>
      </c>
      <c r="Z104" s="74">
        <v>4537</v>
      </c>
      <c r="AA104" s="74">
        <v>4537</v>
      </c>
      <c r="AB104" s="74">
        <v>4537</v>
      </c>
      <c r="AC104" s="74">
        <v>4537</v>
      </c>
      <c r="AD104" s="74">
        <v>4537</v>
      </c>
      <c r="AE104" s="74">
        <v>4537</v>
      </c>
      <c r="AF104" s="74">
        <v>4537</v>
      </c>
      <c r="AG104" s="74">
        <v>4537</v>
      </c>
      <c r="AH104" s="143" t="str">
        <f t="shared" si="3"/>
        <v/>
      </c>
      <c r="AI104" s="142" t="str">
        <f t="shared" si="4"/>
        <v/>
      </c>
      <c r="AJ104" s="144">
        <f t="shared" si="5"/>
        <v>53904</v>
      </c>
    </row>
    <row r="105" spans="1:36">
      <c r="C105" s="74" t="s">
        <v>1309</v>
      </c>
      <c r="F105" s="74">
        <v>73476</v>
      </c>
      <c r="G105" s="94">
        <v>73476</v>
      </c>
      <c r="I105" s="74">
        <v>6123</v>
      </c>
      <c r="J105" s="74">
        <v>6123</v>
      </c>
      <c r="K105" s="74">
        <v>6123</v>
      </c>
      <c r="L105" s="74">
        <v>6123</v>
      </c>
      <c r="M105" s="74">
        <v>6123</v>
      </c>
      <c r="N105" s="74">
        <v>6123</v>
      </c>
      <c r="O105" s="74">
        <v>6123</v>
      </c>
      <c r="P105" s="74">
        <v>6123</v>
      </c>
      <c r="Q105" s="74">
        <v>6123</v>
      </c>
      <c r="R105" s="74">
        <v>6123</v>
      </c>
      <c r="S105" s="74">
        <v>6123</v>
      </c>
      <c r="T105" s="74">
        <v>6123</v>
      </c>
      <c r="U105" s="74">
        <v>74208</v>
      </c>
      <c r="V105" s="74">
        <v>6184</v>
      </c>
      <c r="W105" s="74">
        <v>6184</v>
      </c>
      <c r="X105" s="74">
        <v>6184</v>
      </c>
      <c r="Y105" s="74">
        <v>6184</v>
      </c>
      <c r="Z105" s="74">
        <v>6184</v>
      </c>
      <c r="AA105" s="74">
        <v>6184</v>
      </c>
      <c r="AB105" s="74">
        <v>6184</v>
      </c>
      <c r="AC105" s="74">
        <v>6184</v>
      </c>
      <c r="AD105" s="74">
        <v>6184</v>
      </c>
      <c r="AE105" s="74">
        <v>6184</v>
      </c>
      <c r="AF105" s="74">
        <v>6184</v>
      </c>
      <c r="AG105" s="74">
        <v>6184</v>
      </c>
      <c r="AH105" s="143" t="str">
        <f t="shared" si="3"/>
        <v/>
      </c>
      <c r="AI105" s="142" t="str">
        <f t="shared" si="4"/>
        <v/>
      </c>
      <c r="AJ105" s="144">
        <f t="shared" si="5"/>
        <v>73476</v>
      </c>
    </row>
    <row r="106" spans="1:36">
      <c r="C106" s="74" t="s">
        <v>1087</v>
      </c>
      <c r="F106" s="74">
        <v>82692</v>
      </c>
      <c r="G106" s="94">
        <v>82692</v>
      </c>
      <c r="I106" s="74">
        <v>6891</v>
      </c>
      <c r="J106" s="74">
        <v>6891</v>
      </c>
      <c r="K106" s="74">
        <v>6891</v>
      </c>
      <c r="L106" s="74">
        <v>6891</v>
      </c>
      <c r="M106" s="74">
        <v>6891</v>
      </c>
      <c r="N106" s="74">
        <v>6891</v>
      </c>
      <c r="O106" s="74">
        <v>6891</v>
      </c>
      <c r="P106" s="74">
        <v>6891</v>
      </c>
      <c r="Q106" s="74">
        <v>6891</v>
      </c>
      <c r="R106" s="74">
        <v>6891</v>
      </c>
      <c r="S106" s="74">
        <v>6891</v>
      </c>
      <c r="T106" s="74">
        <v>6891</v>
      </c>
      <c r="U106" s="74">
        <v>83520</v>
      </c>
      <c r="V106" s="74">
        <v>6960</v>
      </c>
      <c r="W106" s="74">
        <v>6960</v>
      </c>
      <c r="X106" s="74">
        <v>6960</v>
      </c>
      <c r="Y106" s="74">
        <v>6960</v>
      </c>
      <c r="Z106" s="74">
        <v>6960</v>
      </c>
      <c r="AA106" s="74">
        <v>6960</v>
      </c>
      <c r="AB106" s="74">
        <v>6960</v>
      </c>
      <c r="AC106" s="74">
        <v>6960</v>
      </c>
      <c r="AD106" s="74">
        <v>6960</v>
      </c>
      <c r="AE106" s="74">
        <v>6960</v>
      </c>
      <c r="AF106" s="74">
        <v>6960</v>
      </c>
      <c r="AG106" s="74">
        <v>6960</v>
      </c>
      <c r="AH106" s="143" t="str">
        <f t="shared" si="3"/>
        <v/>
      </c>
      <c r="AI106" s="142" t="str">
        <f t="shared" si="4"/>
        <v/>
      </c>
      <c r="AJ106" s="144">
        <f t="shared" si="5"/>
        <v>82692</v>
      </c>
    </row>
    <row r="107" spans="1:36">
      <c r="A107" s="74">
        <v>12204</v>
      </c>
      <c r="B107" s="74" t="s">
        <v>90</v>
      </c>
      <c r="C107" s="74" t="s">
        <v>1366</v>
      </c>
      <c r="D107" s="74">
        <v>9465</v>
      </c>
      <c r="E107" s="74">
        <v>7325</v>
      </c>
      <c r="F107" s="74">
        <v>544224</v>
      </c>
      <c r="G107" s="94">
        <v>544224</v>
      </c>
      <c r="I107" s="74">
        <v>45352</v>
      </c>
      <c r="J107" s="74">
        <v>45352</v>
      </c>
      <c r="K107" s="74">
        <v>45352</v>
      </c>
      <c r="L107" s="74">
        <v>45352</v>
      </c>
      <c r="M107" s="74">
        <v>45352</v>
      </c>
      <c r="N107" s="74">
        <v>45352</v>
      </c>
      <c r="O107" s="74">
        <v>45352</v>
      </c>
      <c r="P107" s="74">
        <v>45352</v>
      </c>
      <c r="Q107" s="74">
        <v>45352</v>
      </c>
      <c r="R107" s="74">
        <v>45352</v>
      </c>
      <c r="S107" s="74">
        <v>45352</v>
      </c>
      <c r="T107" s="74">
        <v>45352</v>
      </c>
      <c r="U107" s="74">
        <v>549648</v>
      </c>
      <c r="V107" s="74">
        <v>45804</v>
      </c>
      <c r="W107" s="74">
        <v>45804</v>
      </c>
      <c r="X107" s="74">
        <v>45804</v>
      </c>
      <c r="Y107" s="74">
        <v>45804</v>
      </c>
      <c r="Z107" s="74">
        <v>45804</v>
      </c>
      <c r="AA107" s="74">
        <v>45804</v>
      </c>
      <c r="AB107" s="74">
        <v>45804</v>
      </c>
      <c r="AC107" s="74">
        <v>45804</v>
      </c>
      <c r="AD107" s="74">
        <v>45804</v>
      </c>
      <c r="AE107" s="74">
        <v>45804</v>
      </c>
      <c r="AF107" s="74">
        <v>45804</v>
      </c>
      <c r="AG107" s="74">
        <v>45804</v>
      </c>
      <c r="AH107" s="143">
        <f t="shared" si="3"/>
        <v>122202</v>
      </c>
      <c r="AI107" s="142" t="str">
        <f t="shared" si="4"/>
        <v>122202-000</v>
      </c>
      <c r="AJ107" s="144">
        <f t="shared" si="5"/>
        <v>544224</v>
      </c>
    </row>
    <row r="108" spans="1:36">
      <c r="C108" s="74" t="s">
        <v>1255</v>
      </c>
      <c r="F108" s="74">
        <v>31644</v>
      </c>
      <c r="G108" s="94">
        <v>31644</v>
      </c>
      <c r="I108" s="74">
        <v>2637</v>
      </c>
      <c r="J108" s="74">
        <v>2637</v>
      </c>
      <c r="K108" s="74">
        <v>2637</v>
      </c>
      <c r="L108" s="74">
        <v>2637</v>
      </c>
      <c r="M108" s="74">
        <v>2637</v>
      </c>
      <c r="N108" s="74">
        <v>2637</v>
      </c>
      <c r="O108" s="74">
        <v>2637</v>
      </c>
      <c r="P108" s="74">
        <v>2637</v>
      </c>
      <c r="Q108" s="74">
        <v>2637</v>
      </c>
      <c r="R108" s="74">
        <v>2637</v>
      </c>
      <c r="S108" s="74">
        <v>2637</v>
      </c>
      <c r="T108" s="74">
        <v>2637</v>
      </c>
      <c r="U108" s="74">
        <v>31968</v>
      </c>
      <c r="V108" s="74">
        <v>2664</v>
      </c>
      <c r="W108" s="74">
        <v>2664</v>
      </c>
      <c r="X108" s="74">
        <v>2664</v>
      </c>
      <c r="Y108" s="74">
        <v>2664</v>
      </c>
      <c r="Z108" s="74">
        <v>2664</v>
      </c>
      <c r="AA108" s="74">
        <v>2664</v>
      </c>
      <c r="AB108" s="74">
        <v>2664</v>
      </c>
      <c r="AC108" s="74">
        <v>2664</v>
      </c>
      <c r="AD108" s="74">
        <v>2664</v>
      </c>
      <c r="AE108" s="74">
        <v>2664</v>
      </c>
      <c r="AF108" s="74">
        <v>2664</v>
      </c>
      <c r="AG108" s="74">
        <v>2664</v>
      </c>
      <c r="AH108" s="143" t="str">
        <f t="shared" si="3"/>
        <v/>
      </c>
      <c r="AI108" s="142" t="str">
        <f t="shared" si="4"/>
        <v/>
      </c>
      <c r="AJ108" s="144">
        <f t="shared" si="5"/>
        <v>31644</v>
      </c>
    </row>
    <row r="109" spans="1:36">
      <c r="C109" s="74" t="s">
        <v>1066</v>
      </c>
      <c r="F109" s="74">
        <v>55428</v>
      </c>
      <c r="G109" s="94">
        <v>55428</v>
      </c>
      <c r="I109" s="74">
        <v>4619</v>
      </c>
      <c r="J109" s="74">
        <v>4619</v>
      </c>
      <c r="K109" s="74">
        <v>4619</v>
      </c>
      <c r="L109" s="74">
        <v>4619</v>
      </c>
      <c r="M109" s="74">
        <v>4619</v>
      </c>
      <c r="N109" s="74">
        <v>4619</v>
      </c>
      <c r="O109" s="74">
        <v>4619</v>
      </c>
      <c r="P109" s="74">
        <v>4619</v>
      </c>
      <c r="Q109" s="74">
        <v>4619</v>
      </c>
      <c r="R109" s="74">
        <v>4619</v>
      </c>
      <c r="S109" s="74">
        <v>4619</v>
      </c>
      <c r="T109" s="74">
        <v>4619</v>
      </c>
      <c r="U109" s="74">
        <v>55980</v>
      </c>
      <c r="V109" s="74">
        <v>4665</v>
      </c>
      <c r="W109" s="74">
        <v>4665</v>
      </c>
      <c r="X109" s="74">
        <v>4665</v>
      </c>
      <c r="Y109" s="74">
        <v>4665</v>
      </c>
      <c r="Z109" s="74">
        <v>4665</v>
      </c>
      <c r="AA109" s="74">
        <v>4665</v>
      </c>
      <c r="AB109" s="74">
        <v>4665</v>
      </c>
      <c r="AC109" s="74">
        <v>4665</v>
      </c>
      <c r="AD109" s="74">
        <v>4665</v>
      </c>
      <c r="AE109" s="74">
        <v>4665</v>
      </c>
      <c r="AF109" s="74">
        <v>4665</v>
      </c>
      <c r="AG109" s="74">
        <v>4665</v>
      </c>
      <c r="AH109" s="143" t="str">
        <f t="shared" si="3"/>
        <v/>
      </c>
      <c r="AI109" s="142" t="str">
        <f t="shared" si="4"/>
        <v/>
      </c>
      <c r="AJ109" s="144">
        <f t="shared" si="5"/>
        <v>55428</v>
      </c>
    </row>
    <row r="110" spans="1:36">
      <c r="C110" s="74" t="s">
        <v>1327</v>
      </c>
      <c r="F110" s="74">
        <v>5172</v>
      </c>
      <c r="G110" s="94">
        <v>5172</v>
      </c>
      <c r="I110" s="74">
        <v>431</v>
      </c>
      <c r="J110" s="74">
        <v>431</v>
      </c>
      <c r="K110" s="74">
        <v>431</v>
      </c>
      <c r="L110" s="74">
        <v>431</v>
      </c>
      <c r="M110" s="74">
        <v>431</v>
      </c>
      <c r="N110" s="74">
        <v>431</v>
      </c>
      <c r="O110" s="74">
        <v>431</v>
      </c>
      <c r="P110" s="74">
        <v>431</v>
      </c>
      <c r="Q110" s="74">
        <v>431</v>
      </c>
      <c r="R110" s="74">
        <v>431</v>
      </c>
      <c r="S110" s="74">
        <v>431</v>
      </c>
      <c r="T110" s="74">
        <v>431</v>
      </c>
      <c r="U110" s="74">
        <v>5220</v>
      </c>
      <c r="V110" s="74">
        <v>435</v>
      </c>
      <c r="W110" s="74">
        <v>435</v>
      </c>
      <c r="X110" s="74">
        <v>435</v>
      </c>
      <c r="Y110" s="74">
        <v>435</v>
      </c>
      <c r="Z110" s="74">
        <v>435</v>
      </c>
      <c r="AA110" s="74">
        <v>435</v>
      </c>
      <c r="AB110" s="74">
        <v>435</v>
      </c>
      <c r="AC110" s="74">
        <v>435</v>
      </c>
      <c r="AD110" s="74">
        <v>435</v>
      </c>
      <c r="AE110" s="74">
        <v>435</v>
      </c>
      <c r="AF110" s="74">
        <v>435</v>
      </c>
      <c r="AG110" s="74">
        <v>435</v>
      </c>
      <c r="AH110" s="143" t="str">
        <f t="shared" si="3"/>
        <v/>
      </c>
      <c r="AI110" s="142" t="str">
        <f t="shared" si="4"/>
        <v/>
      </c>
      <c r="AJ110" s="144">
        <f t="shared" si="5"/>
        <v>5172</v>
      </c>
    </row>
    <row r="111" spans="1:36">
      <c r="C111" s="74" t="s">
        <v>1054</v>
      </c>
      <c r="F111" s="74">
        <v>5784</v>
      </c>
      <c r="G111" s="94">
        <v>5784</v>
      </c>
      <c r="I111" s="74">
        <v>482</v>
      </c>
      <c r="J111" s="74">
        <v>482</v>
      </c>
      <c r="K111" s="74">
        <v>482</v>
      </c>
      <c r="L111" s="74">
        <v>482</v>
      </c>
      <c r="M111" s="74">
        <v>482</v>
      </c>
      <c r="N111" s="74">
        <v>482</v>
      </c>
      <c r="O111" s="74">
        <v>482</v>
      </c>
      <c r="P111" s="74">
        <v>482</v>
      </c>
      <c r="Q111" s="74">
        <v>482</v>
      </c>
      <c r="R111" s="74">
        <v>482</v>
      </c>
      <c r="S111" s="74">
        <v>482</v>
      </c>
      <c r="T111" s="74">
        <v>482</v>
      </c>
      <c r="U111" s="74">
        <v>5844</v>
      </c>
      <c r="V111" s="74">
        <v>487</v>
      </c>
      <c r="W111" s="74">
        <v>487</v>
      </c>
      <c r="X111" s="74">
        <v>487</v>
      </c>
      <c r="Y111" s="74">
        <v>487</v>
      </c>
      <c r="Z111" s="74">
        <v>487</v>
      </c>
      <c r="AA111" s="74">
        <v>487</v>
      </c>
      <c r="AB111" s="74">
        <v>487</v>
      </c>
      <c r="AC111" s="74">
        <v>487</v>
      </c>
      <c r="AD111" s="74">
        <v>487</v>
      </c>
      <c r="AE111" s="74">
        <v>487</v>
      </c>
      <c r="AF111" s="74">
        <v>487</v>
      </c>
      <c r="AG111" s="74">
        <v>487</v>
      </c>
      <c r="AH111" s="143" t="str">
        <f t="shared" si="3"/>
        <v/>
      </c>
      <c r="AI111" s="142" t="str">
        <f t="shared" si="4"/>
        <v/>
      </c>
      <c r="AJ111" s="144">
        <f t="shared" si="5"/>
        <v>5784</v>
      </c>
    </row>
    <row r="112" spans="1:36">
      <c r="C112" s="74" t="s">
        <v>1187</v>
      </c>
      <c r="F112" s="74">
        <v>1848</v>
      </c>
      <c r="G112" s="94">
        <v>1848</v>
      </c>
      <c r="I112" s="74">
        <v>154</v>
      </c>
      <c r="J112" s="74">
        <v>154</v>
      </c>
      <c r="K112" s="74">
        <v>154</v>
      </c>
      <c r="L112" s="74">
        <v>154</v>
      </c>
      <c r="M112" s="74">
        <v>154</v>
      </c>
      <c r="N112" s="74">
        <v>154</v>
      </c>
      <c r="O112" s="74">
        <v>154</v>
      </c>
      <c r="P112" s="74">
        <v>154</v>
      </c>
      <c r="Q112" s="74">
        <v>154</v>
      </c>
      <c r="R112" s="74">
        <v>154</v>
      </c>
      <c r="S112" s="74">
        <v>154</v>
      </c>
      <c r="T112" s="74">
        <v>154</v>
      </c>
      <c r="U112" s="74">
        <v>1872</v>
      </c>
      <c r="V112" s="74">
        <v>156</v>
      </c>
      <c r="W112" s="74">
        <v>156</v>
      </c>
      <c r="X112" s="74">
        <v>156</v>
      </c>
      <c r="Y112" s="74">
        <v>156</v>
      </c>
      <c r="Z112" s="74">
        <v>156</v>
      </c>
      <c r="AA112" s="74">
        <v>156</v>
      </c>
      <c r="AB112" s="74">
        <v>156</v>
      </c>
      <c r="AC112" s="74">
        <v>156</v>
      </c>
      <c r="AD112" s="74">
        <v>156</v>
      </c>
      <c r="AE112" s="74">
        <v>156</v>
      </c>
      <c r="AF112" s="74">
        <v>156</v>
      </c>
      <c r="AG112" s="74">
        <v>156</v>
      </c>
      <c r="AH112" s="143" t="str">
        <f t="shared" si="3"/>
        <v/>
      </c>
      <c r="AI112" s="142" t="str">
        <f t="shared" si="4"/>
        <v/>
      </c>
      <c r="AJ112" s="144">
        <f t="shared" si="5"/>
        <v>1848</v>
      </c>
    </row>
    <row r="113" spans="3:36">
      <c r="C113" s="74" t="s">
        <v>1079</v>
      </c>
      <c r="F113" s="74">
        <v>1896</v>
      </c>
      <c r="G113" s="94">
        <v>1896</v>
      </c>
      <c r="I113" s="74">
        <v>158</v>
      </c>
      <c r="J113" s="74">
        <v>158</v>
      </c>
      <c r="K113" s="74">
        <v>158</v>
      </c>
      <c r="L113" s="74">
        <v>158</v>
      </c>
      <c r="M113" s="74">
        <v>158</v>
      </c>
      <c r="N113" s="74">
        <v>158</v>
      </c>
      <c r="O113" s="74">
        <v>158</v>
      </c>
      <c r="P113" s="74">
        <v>158</v>
      </c>
      <c r="Q113" s="74">
        <v>158</v>
      </c>
      <c r="R113" s="74">
        <v>158</v>
      </c>
      <c r="S113" s="74">
        <v>158</v>
      </c>
      <c r="T113" s="74">
        <v>158</v>
      </c>
      <c r="U113" s="74">
        <v>1908</v>
      </c>
      <c r="V113" s="74">
        <v>159</v>
      </c>
      <c r="W113" s="74">
        <v>159</v>
      </c>
      <c r="X113" s="74">
        <v>159</v>
      </c>
      <c r="Y113" s="74">
        <v>159</v>
      </c>
      <c r="Z113" s="74">
        <v>159</v>
      </c>
      <c r="AA113" s="74">
        <v>159</v>
      </c>
      <c r="AB113" s="74">
        <v>159</v>
      </c>
      <c r="AC113" s="74">
        <v>159</v>
      </c>
      <c r="AD113" s="74">
        <v>159</v>
      </c>
      <c r="AE113" s="74">
        <v>159</v>
      </c>
      <c r="AF113" s="74">
        <v>159</v>
      </c>
      <c r="AG113" s="74">
        <v>159</v>
      </c>
      <c r="AH113" s="143" t="str">
        <f t="shared" si="3"/>
        <v/>
      </c>
      <c r="AI113" s="142" t="str">
        <f t="shared" si="4"/>
        <v/>
      </c>
      <c r="AJ113" s="144">
        <f t="shared" si="5"/>
        <v>1896</v>
      </c>
    </row>
    <row r="114" spans="3:36">
      <c r="C114" s="74" t="s">
        <v>1104</v>
      </c>
      <c r="F114" s="74">
        <v>30060</v>
      </c>
      <c r="G114" s="94">
        <v>30060</v>
      </c>
      <c r="I114" s="74">
        <v>2505</v>
      </c>
      <c r="J114" s="74">
        <v>2505</v>
      </c>
      <c r="K114" s="74">
        <v>2505</v>
      </c>
      <c r="L114" s="74">
        <v>2505</v>
      </c>
      <c r="M114" s="74">
        <v>2505</v>
      </c>
      <c r="N114" s="74">
        <v>2505</v>
      </c>
      <c r="O114" s="74">
        <v>2505</v>
      </c>
      <c r="P114" s="74">
        <v>2505</v>
      </c>
      <c r="Q114" s="74">
        <v>2505</v>
      </c>
      <c r="R114" s="74">
        <v>2505</v>
      </c>
      <c r="S114" s="74">
        <v>2505</v>
      </c>
      <c r="T114" s="74">
        <v>2505</v>
      </c>
      <c r="U114" s="74">
        <v>30360</v>
      </c>
      <c r="V114" s="74">
        <v>2530</v>
      </c>
      <c r="W114" s="74">
        <v>2530</v>
      </c>
      <c r="X114" s="74">
        <v>2530</v>
      </c>
      <c r="Y114" s="74">
        <v>2530</v>
      </c>
      <c r="Z114" s="74">
        <v>2530</v>
      </c>
      <c r="AA114" s="74">
        <v>2530</v>
      </c>
      <c r="AB114" s="74">
        <v>2530</v>
      </c>
      <c r="AC114" s="74">
        <v>2530</v>
      </c>
      <c r="AD114" s="74">
        <v>2530</v>
      </c>
      <c r="AE114" s="74">
        <v>2530</v>
      </c>
      <c r="AF114" s="74">
        <v>2530</v>
      </c>
      <c r="AG114" s="74">
        <v>2530</v>
      </c>
      <c r="AH114" s="143" t="str">
        <f t="shared" si="3"/>
        <v/>
      </c>
      <c r="AI114" s="142" t="str">
        <f t="shared" si="4"/>
        <v/>
      </c>
      <c r="AJ114" s="144">
        <f t="shared" si="5"/>
        <v>30060</v>
      </c>
    </row>
    <row r="115" spans="3:36">
      <c r="C115" s="74" t="s">
        <v>1115</v>
      </c>
      <c r="F115" s="74">
        <v>14760</v>
      </c>
      <c r="G115" s="94">
        <v>14760</v>
      </c>
      <c r="I115" s="74">
        <v>1230</v>
      </c>
      <c r="J115" s="74">
        <v>1230</v>
      </c>
      <c r="K115" s="74">
        <v>1230</v>
      </c>
      <c r="L115" s="74">
        <v>1230</v>
      </c>
      <c r="M115" s="74">
        <v>1230</v>
      </c>
      <c r="N115" s="74">
        <v>1230</v>
      </c>
      <c r="O115" s="74">
        <v>1230</v>
      </c>
      <c r="P115" s="74">
        <v>1230</v>
      </c>
      <c r="Q115" s="74">
        <v>1230</v>
      </c>
      <c r="R115" s="74">
        <v>1230</v>
      </c>
      <c r="S115" s="74">
        <v>1230</v>
      </c>
      <c r="T115" s="74">
        <v>1230</v>
      </c>
      <c r="U115" s="74">
        <v>14916</v>
      </c>
      <c r="V115" s="74">
        <v>1243</v>
      </c>
      <c r="W115" s="74">
        <v>1243</v>
      </c>
      <c r="X115" s="74">
        <v>1243</v>
      </c>
      <c r="Y115" s="74">
        <v>1243</v>
      </c>
      <c r="Z115" s="74">
        <v>1243</v>
      </c>
      <c r="AA115" s="74">
        <v>1243</v>
      </c>
      <c r="AB115" s="74">
        <v>1243</v>
      </c>
      <c r="AC115" s="74">
        <v>1243</v>
      </c>
      <c r="AD115" s="74">
        <v>1243</v>
      </c>
      <c r="AE115" s="74">
        <v>1243</v>
      </c>
      <c r="AF115" s="74">
        <v>1243</v>
      </c>
      <c r="AG115" s="74">
        <v>1243</v>
      </c>
      <c r="AH115" s="143" t="str">
        <f t="shared" si="3"/>
        <v/>
      </c>
      <c r="AI115" s="142" t="str">
        <f t="shared" si="4"/>
        <v/>
      </c>
      <c r="AJ115" s="144">
        <f t="shared" si="5"/>
        <v>14760</v>
      </c>
    </row>
    <row r="116" spans="3:36">
      <c r="C116" s="74" t="s">
        <v>1144</v>
      </c>
      <c r="F116" s="74">
        <v>93744</v>
      </c>
      <c r="G116" s="94">
        <v>93744</v>
      </c>
      <c r="I116" s="74">
        <v>7812</v>
      </c>
      <c r="J116" s="74">
        <v>7812</v>
      </c>
      <c r="K116" s="74">
        <v>7812</v>
      </c>
      <c r="L116" s="74">
        <v>7812</v>
      </c>
      <c r="M116" s="74">
        <v>7812</v>
      </c>
      <c r="N116" s="74">
        <v>7812</v>
      </c>
      <c r="O116" s="74">
        <v>7812</v>
      </c>
      <c r="P116" s="74">
        <v>7812</v>
      </c>
      <c r="Q116" s="74">
        <v>7812</v>
      </c>
      <c r="R116" s="74">
        <v>7812</v>
      </c>
      <c r="S116" s="74">
        <v>7812</v>
      </c>
      <c r="T116" s="74">
        <v>7812</v>
      </c>
      <c r="U116" s="74">
        <v>94680</v>
      </c>
      <c r="V116" s="74">
        <v>7890</v>
      </c>
      <c r="W116" s="74">
        <v>7890</v>
      </c>
      <c r="X116" s="74">
        <v>7890</v>
      </c>
      <c r="Y116" s="74">
        <v>7890</v>
      </c>
      <c r="Z116" s="74">
        <v>7890</v>
      </c>
      <c r="AA116" s="74">
        <v>7890</v>
      </c>
      <c r="AB116" s="74">
        <v>7890</v>
      </c>
      <c r="AC116" s="74">
        <v>7890</v>
      </c>
      <c r="AD116" s="74">
        <v>7890</v>
      </c>
      <c r="AE116" s="74">
        <v>7890</v>
      </c>
      <c r="AF116" s="74">
        <v>7890</v>
      </c>
      <c r="AG116" s="74">
        <v>7890</v>
      </c>
      <c r="AH116" s="143" t="str">
        <f t="shared" si="3"/>
        <v/>
      </c>
      <c r="AI116" s="142" t="str">
        <f t="shared" si="4"/>
        <v/>
      </c>
      <c r="AJ116" s="144">
        <f t="shared" si="5"/>
        <v>93744</v>
      </c>
    </row>
    <row r="117" spans="3:36">
      <c r="C117" s="74" t="s">
        <v>1155</v>
      </c>
      <c r="F117" s="74">
        <v>7020</v>
      </c>
      <c r="G117" s="94">
        <v>7020</v>
      </c>
      <c r="I117" s="74">
        <v>585</v>
      </c>
      <c r="J117" s="74">
        <v>585</v>
      </c>
      <c r="K117" s="74">
        <v>585</v>
      </c>
      <c r="L117" s="74">
        <v>585</v>
      </c>
      <c r="M117" s="74">
        <v>585</v>
      </c>
      <c r="N117" s="74">
        <v>585</v>
      </c>
      <c r="O117" s="74">
        <v>585</v>
      </c>
      <c r="P117" s="74">
        <v>585</v>
      </c>
      <c r="Q117" s="74">
        <v>585</v>
      </c>
      <c r="R117" s="74">
        <v>585</v>
      </c>
      <c r="S117" s="74">
        <v>585</v>
      </c>
      <c r="T117" s="74">
        <v>585</v>
      </c>
      <c r="U117" s="74">
        <v>7080</v>
      </c>
      <c r="V117" s="74">
        <v>590</v>
      </c>
      <c r="W117" s="74">
        <v>590</v>
      </c>
      <c r="X117" s="74">
        <v>590</v>
      </c>
      <c r="Y117" s="74">
        <v>590</v>
      </c>
      <c r="Z117" s="74">
        <v>590</v>
      </c>
      <c r="AA117" s="74">
        <v>590</v>
      </c>
      <c r="AB117" s="74">
        <v>590</v>
      </c>
      <c r="AC117" s="74">
        <v>590</v>
      </c>
      <c r="AD117" s="74">
        <v>590</v>
      </c>
      <c r="AE117" s="74">
        <v>590</v>
      </c>
      <c r="AF117" s="74">
        <v>590</v>
      </c>
      <c r="AG117" s="74">
        <v>590</v>
      </c>
      <c r="AH117" s="143" t="str">
        <f t="shared" si="3"/>
        <v/>
      </c>
      <c r="AI117" s="142" t="str">
        <f t="shared" si="4"/>
        <v/>
      </c>
      <c r="AJ117" s="144">
        <f t="shared" si="5"/>
        <v>7020</v>
      </c>
    </row>
    <row r="118" spans="3:36">
      <c r="C118" s="74" t="s">
        <v>1046</v>
      </c>
      <c r="F118" s="74">
        <v>1476</v>
      </c>
      <c r="G118" s="94">
        <v>1476</v>
      </c>
      <c r="I118" s="74">
        <v>123</v>
      </c>
      <c r="J118" s="74">
        <v>123</v>
      </c>
      <c r="K118" s="74">
        <v>123</v>
      </c>
      <c r="L118" s="74">
        <v>123</v>
      </c>
      <c r="M118" s="74">
        <v>123</v>
      </c>
      <c r="N118" s="74">
        <v>123</v>
      </c>
      <c r="O118" s="74">
        <v>123</v>
      </c>
      <c r="P118" s="74">
        <v>123</v>
      </c>
      <c r="Q118" s="74">
        <v>123</v>
      </c>
      <c r="R118" s="74">
        <v>123</v>
      </c>
      <c r="S118" s="74">
        <v>123</v>
      </c>
      <c r="T118" s="74">
        <v>123</v>
      </c>
      <c r="U118" s="74">
        <v>1488</v>
      </c>
      <c r="V118" s="74">
        <v>124</v>
      </c>
      <c r="W118" s="74">
        <v>124</v>
      </c>
      <c r="X118" s="74">
        <v>124</v>
      </c>
      <c r="Y118" s="74">
        <v>124</v>
      </c>
      <c r="Z118" s="74">
        <v>124</v>
      </c>
      <c r="AA118" s="74">
        <v>124</v>
      </c>
      <c r="AB118" s="74">
        <v>124</v>
      </c>
      <c r="AC118" s="74">
        <v>124</v>
      </c>
      <c r="AD118" s="74">
        <v>124</v>
      </c>
      <c r="AE118" s="74">
        <v>124</v>
      </c>
      <c r="AF118" s="74">
        <v>124</v>
      </c>
      <c r="AG118" s="74">
        <v>124</v>
      </c>
      <c r="AH118" s="143" t="str">
        <f t="shared" si="3"/>
        <v/>
      </c>
      <c r="AI118" s="142" t="str">
        <f t="shared" si="4"/>
        <v/>
      </c>
      <c r="AJ118" s="144">
        <f t="shared" si="5"/>
        <v>1476</v>
      </c>
    </row>
    <row r="119" spans="3:36">
      <c r="C119" s="74" t="s">
        <v>1176</v>
      </c>
      <c r="F119" s="74">
        <v>12468</v>
      </c>
      <c r="G119" s="94">
        <v>12468</v>
      </c>
      <c r="I119" s="74">
        <v>1039</v>
      </c>
      <c r="J119" s="74">
        <v>1039</v>
      </c>
      <c r="K119" s="74">
        <v>1039</v>
      </c>
      <c r="L119" s="74">
        <v>1039</v>
      </c>
      <c r="M119" s="74">
        <v>1039</v>
      </c>
      <c r="N119" s="74">
        <v>1039</v>
      </c>
      <c r="O119" s="74">
        <v>1039</v>
      </c>
      <c r="P119" s="74">
        <v>1039</v>
      </c>
      <c r="Q119" s="74">
        <v>1039</v>
      </c>
      <c r="R119" s="74">
        <v>1039</v>
      </c>
      <c r="S119" s="74">
        <v>1039</v>
      </c>
      <c r="T119" s="74">
        <v>1039</v>
      </c>
      <c r="U119" s="74">
        <v>12588</v>
      </c>
      <c r="V119" s="74">
        <v>1049</v>
      </c>
      <c r="W119" s="74">
        <v>1049</v>
      </c>
      <c r="X119" s="74">
        <v>1049</v>
      </c>
      <c r="Y119" s="74">
        <v>1049</v>
      </c>
      <c r="Z119" s="74">
        <v>1049</v>
      </c>
      <c r="AA119" s="74">
        <v>1049</v>
      </c>
      <c r="AB119" s="74">
        <v>1049</v>
      </c>
      <c r="AC119" s="74">
        <v>1049</v>
      </c>
      <c r="AD119" s="74">
        <v>1049</v>
      </c>
      <c r="AE119" s="74">
        <v>1049</v>
      </c>
      <c r="AF119" s="74">
        <v>1049</v>
      </c>
      <c r="AG119" s="74">
        <v>1049</v>
      </c>
      <c r="AH119" s="143" t="str">
        <f t="shared" si="3"/>
        <v/>
      </c>
      <c r="AI119" s="142" t="str">
        <f t="shared" si="4"/>
        <v/>
      </c>
      <c r="AJ119" s="144">
        <f t="shared" si="5"/>
        <v>12468</v>
      </c>
    </row>
    <row r="120" spans="3:36">
      <c r="C120" s="74" t="s">
        <v>1192</v>
      </c>
      <c r="F120" s="74">
        <v>10476</v>
      </c>
      <c r="G120" s="94">
        <v>10476</v>
      </c>
      <c r="I120" s="74">
        <v>873</v>
      </c>
      <c r="J120" s="74">
        <v>873</v>
      </c>
      <c r="K120" s="74">
        <v>873</v>
      </c>
      <c r="L120" s="74">
        <v>873</v>
      </c>
      <c r="M120" s="74">
        <v>873</v>
      </c>
      <c r="N120" s="74">
        <v>873</v>
      </c>
      <c r="O120" s="74">
        <v>873</v>
      </c>
      <c r="P120" s="74">
        <v>873</v>
      </c>
      <c r="Q120" s="74">
        <v>873</v>
      </c>
      <c r="R120" s="74">
        <v>873</v>
      </c>
      <c r="S120" s="74">
        <v>873</v>
      </c>
      <c r="T120" s="74">
        <v>873</v>
      </c>
      <c r="U120" s="74">
        <v>10584</v>
      </c>
      <c r="V120" s="74">
        <v>882</v>
      </c>
      <c r="W120" s="74">
        <v>882</v>
      </c>
      <c r="X120" s="74">
        <v>882</v>
      </c>
      <c r="Y120" s="74">
        <v>882</v>
      </c>
      <c r="Z120" s="74">
        <v>882</v>
      </c>
      <c r="AA120" s="74">
        <v>882</v>
      </c>
      <c r="AB120" s="74">
        <v>882</v>
      </c>
      <c r="AC120" s="74">
        <v>882</v>
      </c>
      <c r="AD120" s="74">
        <v>882</v>
      </c>
      <c r="AE120" s="74">
        <v>882</v>
      </c>
      <c r="AF120" s="74">
        <v>882</v>
      </c>
      <c r="AG120" s="74">
        <v>882</v>
      </c>
      <c r="AH120" s="143" t="str">
        <f t="shared" si="3"/>
        <v/>
      </c>
      <c r="AI120" s="142" t="str">
        <f t="shared" si="4"/>
        <v/>
      </c>
      <c r="AJ120" s="144">
        <f t="shared" si="5"/>
        <v>10476</v>
      </c>
    </row>
    <row r="121" spans="3:36">
      <c r="C121" s="74" t="s">
        <v>1204</v>
      </c>
      <c r="F121" s="74">
        <v>154464</v>
      </c>
      <c r="G121" s="94">
        <v>154464</v>
      </c>
      <c r="I121" s="74">
        <v>12872</v>
      </c>
      <c r="J121" s="74">
        <v>12872</v>
      </c>
      <c r="K121" s="74">
        <v>12872</v>
      </c>
      <c r="L121" s="74">
        <v>12872</v>
      </c>
      <c r="M121" s="74">
        <v>12872</v>
      </c>
      <c r="N121" s="74">
        <v>12872</v>
      </c>
      <c r="O121" s="74">
        <v>12872</v>
      </c>
      <c r="P121" s="74">
        <v>12872</v>
      </c>
      <c r="Q121" s="74">
        <v>12872</v>
      </c>
      <c r="R121" s="74">
        <v>12872</v>
      </c>
      <c r="S121" s="74">
        <v>12872</v>
      </c>
      <c r="T121" s="74">
        <v>12872</v>
      </c>
      <c r="U121" s="74">
        <v>156012</v>
      </c>
      <c r="V121" s="74">
        <v>13001</v>
      </c>
      <c r="W121" s="74">
        <v>13001</v>
      </c>
      <c r="X121" s="74">
        <v>13001</v>
      </c>
      <c r="Y121" s="74">
        <v>13001</v>
      </c>
      <c r="Z121" s="74">
        <v>13001</v>
      </c>
      <c r="AA121" s="74">
        <v>13001</v>
      </c>
      <c r="AB121" s="74">
        <v>13001</v>
      </c>
      <c r="AC121" s="74">
        <v>13001</v>
      </c>
      <c r="AD121" s="74">
        <v>13001</v>
      </c>
      <c r="AE121" s="74">
        <v>13001</v>
      </c>
      <c r="AF121" s="74">
        <v>13001</v>
      </c>
      <c r="AG121" s="74">
        <v>13001</v>
      </c>
      <c r="AH121" s="143" t="str">
        <f t="shared" si="3"/>
        <v/>
      </c>
      <c r="AI121" s="142" t="str">
        <f t="shared" si="4"/>
        <v/>
      </c>
      <c r="AJ121" s="144">
        <f t="shared" si="5"/>
        <v>154464</v>
      </c>
    </row>
    <row r="122" spans="3:36">
      <c r="C122" s="74" t="s">
        <v>1241</v>
      </c>
      <c r="F122" s="74">
        <v>24648</v>
      </c>
      <c r="G122" s="94">
        <v>24648</v>
      </c>
      <c r="I122" s="74">
        <v>2054</v>
      </c>
      <c r="J122" s="74">
        <v>2054</v>
      </c>
      <c r="K122" s="74">
        <v>2054</v>
      </c>
      <c r="L122" s="74">
        <v>2054</v>
      </c>
      <c r="M122" s="74">
        <v>2054</v>
      </c>
      <c r="N122" s="74">
        <v>2054</v>
      </c>
      <c r="O122" s="74">
        <v>2054</v>
      </c>
      <c r="P122" s="74">
        <v>2054</v>
      </c>
      <c r="Q122" s="74">
        <v>2054</v>
      </c>
      <c r="R122" s="74">
        <v>2054</v>
      </c>
      <c r="S122" s="74">
        <v>2054</v>
      </c>
      <c r="T122" s="74">
        <v>2054</v>
      </c>
      <c r="U122" s="74">
        <v>24888</v>
      </c>
      <c r="V122" s="74">
        <v>2074</v>
      </c>
      <c r="W122" s="74">
        <v>2074</v>
      </c>
      <c r="X122" s="74">
        <v>2074</v>
      </c>
      <c r="Y122" s="74">
        <v>2074</v>
      </c>
      <c r="Z122" s="74">
        <v>2074</v>
      </c>
      <c r="AA122" s="74">
        <v>2074</v>
      </c>
      <c r="AB122" s="74">
        <v>2074</v>
      </c>
      <c r="AC122" s="74">
        <v>2074</v>
      </c>
      <c r="AD122" s="74">
        <v>2074</v>
      </c>
      <c r="AE122" s="74">
        <v>2074</v>
      </c>
      <c r="AF122" s="74">
        <v>2074</v>
      </c>
      <c r="AG122" s="74">
        <v>2074</v>
      </c>
      <c r="AH122" s="143" t="str">
        <f t="shared" si="3"/>
        <v/>
      </c>
      <c r="AI122" s="142" t="str">
        <f t="shared" si="4"/>
        <v/>
      </c>
      <c r="AJ122" s="144">
        <f t="shared" si="5"/>
        <v>24648</v>
      </c>
    </row>
    <row r="123" spans="3:36">
      <c r="C123" s="74" t="s">
        <v>1343</v>
      </c>
      <c r="F123" s="74">
        <v>3348</v>
      </c>
      <c r="G123" s="94">
        <v>3348</v>
      </c>
      <c r="I123" s="74">
        <v>279</v>
      </c>
      <c r="J123" s="74">
        <v>279</v>
      </c>
      <c r="K123" s="74">
        <v>279</v>
      </c>
      <c r="L123" s="74">
        <v>279</v>
      </c>
      <c r="M123" s="74">
        <v>279</v>
      </c>
      <c r="N123" s="74">
        <v>279</v>
      </c>
      <c r="O123" s="74">
        <v>279</v>
      </c>
      <c r="P123" s="74">
        <v>279</v>
      </c>
      <c r="Q123" s="74">
        <v>279</v>
      </c>
      <c r="R123" s="74">
        <v>279</v>
      </c>
      <c r="S123" s="74">
        <v>279</v>
      </c>
      <c r="T123" s="74">
        <v>279</v>
      </c>
      <c r="U123" s="74">
        <v>3384</v>
      </c>
      <c r="V123" s="74">
        <v>282</v>
      </c>
      <c r="W123" s="74">
        <v>282</v>
      </c>
      <c r="X123" s="74">
        <v>282</v>
      </c>
      <c r="Y123" s="74">
        <v>282</v>
      </c>
      <c r="Z123" s="74">
        <v>282</v>
      </c>
      <c r="AA123" s="74">
        <v>282</v>
      </c>
      <c r="AB123" s="74">
        <v>282</v>
      </c>
      <c r="AC123" s="74">
        <v>282</v>
      </c>
      <c r="AD123" s="74">
        <v>282</v>
      </c>
      <c r="AE123" s="74">
        <v>282</v>
      </c>
      <c r="AF123" s="74">
        <v>282</v>
      </c>
      <c r="AG123" s="74">
        <v>282</v>
      </c>
      <c r="AH123" s="143" t="str">
        <f t="shared" si="3"/>
        <v/>
      </c>
      <c r="AI123" s="142" t="str">
        <f t="shared" si="4"/>
        <v/>
      </c>
      <c r="AJ123" s="144">
        <f t="shared" si="5"/>
        <v>3348</v>
      </c>
    </row>
    <row r="124" spans="3:36">
      <c r="C124" s="74" t="s">
        <v>1094</v>
      </c>
      <c r="F124" s="74">
        <v>12060</v>
      </c>
      <c r="G124" s="94">
        <v>12060</v>
      </c>
      <c r="I124" s="74">
        <v>1005</v>
      </c>
      <c r="J124" s="74">
        <v>1005</v>
      </c>
      <c r="K124" s="74">
        <v>1005</v>
      </c>
      <c r="L124" s="74">
        <v>1005</v>
      </c>
      <c r="M124" s="74">
        <v>1005</v>
      </c>
      <c r="N124" s="74">
        <v>1005</v>
      </c>
      <c r="O124" s="74">
        <v>1005</v>
      </c>
      <c r="P124" s="74">
        <v>1005</v>
      </c>
      <c r="Q124" s="74">
        <v>1005</v>
      </c>
      <c r="R124" s="74">
        <v>1005</v>
      </c>
      <c r="S124" s="74">
        <v>1005</v>
      </c>
      <c r="T124" s="74">
        <v>1005</v>
      </c>
      <c r="U124" s="74">
        <v>12180</v>
      </c>
      <c r="V124" s="74">
        <v>1015</v>
      </c>
      <c r="W124" s="74">
        <v>1015</v>
      </c>
      <c r="X124" s="74">
        <v>1015</v>
      </c>
      <c r="Y124" s="74">
        <v>1015</v>
      </c>
      <c r="Z124" s="74">
        <v>1015</v>
      </c>
      <c r="AA124" s="74">
        <v>1015</v>
      </c>
      <c r="AB124" s="74">
        <v>1015</v>
      </c>
      <c r="AC124" s="74">
        <v>1015</v>
      </c>
      <c r="AD124" s="74">
        <v>1015</v>
      </c>
      <c r="AE124" s="74">
        <v>1015</v>
      </c>
      <c r="AF124" s="74">
        <v>1015</v>
      </c>
      <c r="AG124" s="74">
        <v>1015</v>
      </c>
      <c r="AH124" s="143" t="str">
        <f t="shared" si="3"/>
        <v/>
      </c>
      <c r="AI124" s="142" t="str">
        <f t="shared" si="4"/>
        <v/>
      </c>
      <c r="AJ124" s="144">
        <f t="shared" si="5"/>
        <v>12060</v>
      </c>
    </row>
    <row r="125" spans="3:36">
      <c r="C125" s="74" t="s">
        <v>1315</v>
      </c>
      <c r="F125" s="74">
        <v>8640</v>
      </c>
      <c r="G125" s="94">
        <v>8640</v>
      </c>
      <c r="I125" s="74">
        <v>720</v>
      </c>
      <c r="J125" s="74">
        <v>720</v>
      </c>
      <c r="K125" s="74">
        <v>720</v>
      </c>
      <c r="L125" s="74">
        <v>720</v>
      </c>
      <c r="M125" s="74">
        <v>720</v>
      </c>
      <c r="N125" s="74">
        <v>720</v>
      </c>
      <c r="O125" s="74">
        <v>720</v>
      </c>
      <c r="P125" s="74">
        <v>720</v>
      </c>
      <c r="Q125" s="74">
        <v>720</v>
      </c>
      <c r="R125" s="74">
        <v>720</v>
      </c>
      <c r="S125" s="74">
        <v>720</v>
      </c>
      <c r="T125" s="74">
        <v>720</v>
      </c>
      <c r="U125" s="74">
        <v>8724</v>
      </c>
      <c r="V125" s="74">
        <v>727</v>
      </c>
      <c r="W125" s="74">
        <v>727</v>
      </c>
      <c r="X125" s="74">
        <v>727</v>
      </c>
      <c r="Y125" s="74">
        <v>727</v>
      </c>
      <c r="Z125" s="74">
        <v>727</v>
      </c>
      <c r="AA125" s="74">
        <v>727</v>
      </c>
      <c r="AB125" s="74">
        <v>727</v>
      </c>
      <c r="AC125" s="74">
        <v>727</v>
      </c>
      <c r="AD125" s="74">
        <v>727</v>
      </c>
      <c r="AE125" s="74">
        <v>727</v>
      </c>
      <c r="AF125" s="74">
        <v>727</v>
      </c>
      <c r="AG125" s="74">
        <v>727</v>
      </c>
      <c r="AH125" s="143" t="str">
        <f t="shared" si="3"/>
        <v/>
      </c>
      <c r="AI125" s="142" t="str">
        <f t="shared" si="4"/>
        <v/>
      </c>
      <c r="AJ125" s="144">
        <f t="shared" si="5"/>
        <v>8640</v>
      </c>
    </row>
    <row r="126" spans="3:36">
      <c r="C126" s="74" t="s">
        <v>1040</v>
      </c>
      <c r="F126" s="74">
        <v>18696</v>
      </c>
      <c r="G126" s="94">
        <v>18696</v>
      </c>
      <c r="I126" s="74">
        <v>1558</v>
      </c>
      <c r="J126" s="74">
        <v>1558</v>
      </c>
      <c r="K126" s="74">
        <v>1558</v>
      </c>
      <c r="L126" s="74">
        <v>1558</v>
      </c>
      <c r="M126" s="74">
        <v>1558</v>
      </c>
      <c r="N126" s="74">
        <v>1558</v>
      </c>
      <c r="O126" s="74">
        <v>1558</v>
      </c>
      <c r="P126" s="74">
        <v>1558</v>
      </c>
      <c r="Q126" s="74">
        <v>1558</v>
      </c>
      <c r="R126" s="74">
        <v>1558</v>
      </c>
      <c r="S126" s="74">
        <v>1558</v>
      </c>
      <c r="T126" s="74">
        <v>1558</v>
      </c>
      <c r="U126" s="74">
        <v>18876</v>
      </c>
      <c r="V126" s="74">
        <v>1573</v>
      </c>
      <c r="W126" s="74">
        <v>1573</v>
      </c>
      <c r="X126" s="74">
        <v>1573</v>
      </c>
      <c r="Y126" s="74">
        <v>1573</v>
      </c>
      <c r="Z126" s="74">
        <v>1573</v>
      </c>
      <c r="AA126" s="74">
        <v>1573</v>
      </c>
      <c r="AB126" s="74">
        <v>1573</v>
      </c>
      <c r="AC126" s="74">
        <v>1573</v>
      </c>
      <c r="AD126" s="74">
        <v>1573</v>
      </c>
      <c r="AE126" s="74">
        <v>1573</v>
      </c>
      <c r="AF126" s="74">
        <v>1573</v>
      </c>
      <c r="AG126" s="74">
        <v>1573</v>
      </c>
      <c r="AH126" s="143" t="str">
        <f t="shared" si="3"/>
        <v/>
      </c>
      <c r="AI126" s="142" t="str">
        <f t="shared" si="4"/>
        <v/>
      </c>
      <c r="AJ126" s="144">
        <f t="shared" si="5"/>
        <v>18696</v>
      </c>
    </row>
    <row r="127" spans="3:36">
      <c r="C127" s="74" t="s">
        <v>1296</v>
      </c>
      <c r="F127" s="74">
        <v>24312</v>
      </c>
      <c r="G127" s="94">
        <v>24312</v>
      </c>
      <c r="I127" s="74">
        <v>2026</v>
      </c>
      <c r="J127" s="74">
        <v>2026</v>
      </c>
      <c r="K127" s="74">
        <v>2026</v>
      </c>
      <c r="L127" s="74">
        <v>2026</v>
      </c>
      <c r="M127" s="74">
        <v>2026</v>
      </c>
      <c r="N127" s="74">
        <v>2026</v>
      </c>
      <c r="O127" s="74">
        <v>2026</v>
      </c>
      <c r="P127" s="74">
        <v>2026</v>
      </c>
      <c r="Q127" s="74">
        <v>2026</v>
      </c>
      <c r="R127" s="74">
        <v>2026</v>
      </c>
      <c r="S127" s="74">
        <v>2026</v>
      </c>
      <c r="T127" s="74">
        <v>2026</v>
      </c>
      <c r="U127" s="74">
        <v>24552</v>
      </c>
      <c r="V127" s="74">
        <v>2046</v>
      </c>
      <c r="W127" s="74">
        <v>2046</v>
      </c>
      <c r="X127" s="74">
        <v>2046</v>
      </c>
      <c r="Y127" s="74">
        <v>2046</v>
      </c>
      <c r="Z127" s="74">
        <v>2046</v>
      </c>
      <c r="AA127" s="74">
        <v>2046</v>
      </c>
      <c r="AB127" s="74">
        <v>2046</v>
      </c>
      <c r="AC127" s="74">
        <v>2046</v>
      </c>
      <c r="AD127" s="74">
        <v>2046</v>
      </c>
      <c r="AE127" s="74">
        <v>2046</v>
      </c>
      <c r="AF127" s="74">
        <v>2046</v>
      </c>
      <c r="AG127" s="74">
        <v>2046</v>
      </c>
      <c r="AH127" s="143" t="str">
        <f t="shared" si="3"/>
        <v/>
      </c>
      <c r="AI127" s="142" t="str">
        <f t="shared" si="4"/>
        <v/>
      </c>
      <c r="AJ127" s="144">
        <f t="shared" si="5"/>
        <v>24312</v>
      </c>
    </row>
    <row r="128" spans="3:36">
      <c r="C128" s="74" t="s">
        <v>1221</v>
      </c>
      <c r="F128" s="74">
        <v>1188</v>
      </c>
      <c r="G128" s="94">
        <v>1188</v>
      </c>
      <c r="I128" s="74">
        <v>99</v>
      </c>
      <c r="J128" s="74">
        <v>99</v>
      </c>
      <c r="K128" s="74">
        <v>99</v>
      </c>
      <c r="L128" s="74">
        <v>99</v>
      </c>
      <c r="M128" s="74">
        <v>99</v>
      </c>
      <c r="N128" s="74">
        <v>99</v>
      </c>
      <c r="O128" s="74">
        <v>99</v>
      </c>
      <c r="P128" s="74">
        <v>99</v>
      </c>
      <c r="Q128" s="74">
        <v>99</v>
      </c>
      <c r="R128" s="74">
        <v>99</v>
      </c>
      <c r="S128" s="74">
        <v>99</v>
      </c>
      <c r="T128" s="74">
        <v>99</v>
      </c>
      <c r="U128" s="74">
        <v>1200</v>
      </c>
      <c r="V128" s="74">
        <v>100</v>
      </c>
      <c r="W128" s="74">
        <v>100</v>
      </c>
      <c r="X128" s="74">
        <v>100</v>
      </c>
      <c r="Y128" s="74">
        <v>100</v>
      </c>
      <c r="Z128" s="74">
        <v>100</v>
      </c>
      <c r="AA128" s="74">
        <v>100</v>
      </c>
      <c r="AB128" s="74">
        <v>100</v>
      </c>
      <c r="AC128" s="74">
        <v>100</v>
      </c>
      <c r="AD128" s="74">
        <v>100</v>
      </c>
      <c r="AE128" s="74">
        <v>100</v>
      </c>
      <c r="AF128" s="74">
        <v>100</v>
      </c>
      <c r="AG128" s="74">
        <v>100</v>
      </c>
      <c r="AH128" s="143" t="str">
        <f t="shared" si="3"/>
        <v/>
      </c>
      <c r="AI128" s="142" t="str">
        <f t="shared" si="4"/>
        <v/>
      </c>
      <c r="AJ128" s="144">
        <f t="shared" si="5"/>
        <v>1188</v>
      </c>
    </row>
    <row r="129" spans="1:36">
      <c r="C129" s="74" t="s">
        <v>1334</v>
      </c>
      <c r="F129" s="74">
        <v>1308</v>
      </c>
      <c r="G129" s="94">
        <v>1308</v>
      </c>
      <c r="I129" s="74">
        <v>109</v>
      </c>
      <c r="J129" s="74">
        <v>109</v>
      </c>
      <c r="K129" s="74">
        <v>109</v>
      </c>
      <c r="L129" s="74">
        <v>109</v>
      </c>
      <c r="M129" s="74">
        <v>109</v>
      </c>
      <c r="N129" s="74">
        <v>109</v>
      </c>
      <c r="O129" s="74">
        <v>109</v>
      </c>
      <c r="P129" s="74">
        <v>109</v>
      </c>
      <c r="Q129" s="74">
        <v>109</v>
      </c>
      <c r="R129" s="74">
        <v>109</v>
      </c>
      <c r="S129" s="74">
        <v>109</v>
      </c>
      <c r="T129" s="74">
        <v>109</v>
      </c>
      <c r="U129" s="74">
        <v>1320</v>
      </c>
      <c r="V129" s="74">
        <v>110</v>
      </c>
      <c r="W129" s="74">
        <v>110</v>
      </c>
      <c r="X129" s="74">
        <v>110</v>
      </c>
      <c r="Y129" s="74">
        <v>110</v>
      </c>
      <c r="Z129" s="74">
        <v>110</v>
      </c>
      <c r="AA129" s="74">
        <v>110</v>
      </c>
      <c r="AB129" s="74">
        <v>110</v>
      </c>
      <c r="AC129" s="74">
        <v>110</v>
      </c>
      <c r="AD129" s="74">
        <v>110</v>
      </c>
      <c r="AE129" s="74">
        <v>110</v>
      </c>
      <c r="AF129" s="74">
        <v>110</v>
      </c>
      <c r="AG129" s="74">
        <v>110</v>
      </c>
      <c r="AH129" s="143" t="str">
        <f t="shared" si="3"/>
        <v/>
      </c>
      <c r="AI129" s="142" t="str">
        <f t="shared" si="4"/>
        <v/>
      </c>
      <c r="AJ129" s="144">
        <f t="shared" si="5"/>
        <v>1308</v>
      </c>
    </row>
    <row r="130" spans="1:36">
      <c r="C130" s="74" t="s">
        <v>1034</v>
      </c>
      <c r="F130" s="74">
        <v>1392</v>
      </c>
      <c r="G130" s="94">
        <v>1392</v>
      </c>
      <c r="I130" s="74">
        <v>116</v>
      </c>
      <c r="J130" s="74">
        <v>116</v>
      </c>
      <c r="K130" s="74">
        <v>116</v>
      </c>
      <c r="L130" s="74">
        <v>116</v>
      </c>
      <c r="M130" s="74">
        <v>116</v>
      </c>
      <c r="N130" s="74">
        <v>116</v>
      </c>
      <c r="O130" s="74">
        <v>116</v>
      </c>
      <c r="P130" s="74">
        <v>116</v>
      </c>
      <c r="Q130" s="74">
        <v>116</v>
      </c>
      <c r="R130" s="74">
        <v>116</v>
      </c>
      <c r="S130" s="74">
        <v>116</v>
      </c>
      <c r="T130" s="74">
        <v>116</v>
      </c>
      <c r="U130" s="74">
        <v>1404</v>
      </c>
      <c r="V130" s="74">
        <v>117</v>
      </c>
      <c r="W130" s="74">
        <v>117</v>
      </c>
      <c r="X130" s="74">
        <v>117</v>
      </c>
      <c r="Y130" s="74">
        <v>117</v>
      </c>
      <c r="Z130" s="74">
        <v>117</v>
      </c>
      <c r="AA130" s="74">
        <v>117</v>
      </c>
      <c r="AB130" s="74">
        <v>117</v>
      </c>
      <c r="AC130" s="74">
        <v>117</v>
      </c>
      <c r="AD130" s="74">
        <v>117</v>
      </c>
      <c r="AE130" s="74">
        <v>117</v>
      </c>
      <c r="AF130" s="74">
        <v>117</v>
      </c>
      <c r="AG130" s="74">
        <v>117</v>
      </c>
      <c r="AH130" s="143" t="str">
        <f t="shared" si="3"/>
        <v/>
      </c>
      <c r="AI130" s="142" t="str">
        <f t="shared" si="4"/>
        <v/>
      </c>
      <c r="AJ130" s="144">
        <f t="shared" si="5"/>
        <v>1392</v>
      </c>
    </row>
    <row r="131" spans="1:36">
      <c r="C131" s="74" t="s">
        <v>1138</v>
      </c>
      <c r="F131" s="74">
        <v>2772</v>
      </c>
      <c r="G131" s="94">
        <v>2772</v>
      </c>
      <c r="I131" s="74">
        <v>231</v>
      </c>
      <c r="J131" s="74">
        <v>231</v>
      </c>
      <c r="K131" s="74">
        <v>231</v>
      </c>
      <c r="L131" s="74">
        <v>231</v>
      </c>
      <c r="M131" s="74">
        <v>231</v>
      </c>
      <c r="N131" s="74">
        <v>231</v>
      </c>
      <c r="O131" s="74">
        <v>231</v>
      </c>
      <c r="P131" s="74">
        <v>231</v>
      </c>
      <c r="Q131" s="74">
        <v>231</v>
      </c>
      <c r="R131" s="74">
        <v>231</v>
      </c>
      <c r="S131" s="74">
        <v>231</v>
      </c>
      <c r="T131" s="74">
        <v>231</v>
      </c>
      <c r="U131" s="74">
        <v>2796</v>
      </c>
      <c r="V131" s="74">
        <v>233</v>
      </c>
      <c r="W131" s="74">
        <v>233</v>
      </c>
      <c r="X131" s="74">
        <v>233</v>
      </c>
      <c r="Y131" s="74">
        <v>233</v>
      </c>
      <c r="Z131" s="74">
        <v>233</v>
      </c>
      <c r="AA131" s="74">
        <v>233</v>
      </c>
      <c r="AB131" s="74">
        <v>233</v>
      </c>
      <c r="AC131" s="74">
        <v>233</v>
      </c>
      <c r="AD131" s="74">
        <v>233</v>
      </c>
      <c r="AE131" s="74">
        <v>233</v>
      </c>
      <c r="AF131" s="74">
        <v>233</v>
      </c>
      <c r="AG131" s="74">
        <v>233</v>
      </c>
      <c r="AH131" s="143" t="str">
        <f t="shared" si="3"/>
        <v/>
      </c>
      <c r="AI131" s="142" t="str">
        <f t="shared" si="4"/>
        <v/>
      </c>
      <c r="AJ131" s="144">
        <f t="shared" si="5"/>
        <v>2772</v>
      </c>
    </row>
    <row r="132" spans="1:36">
      <c r="C132" s="74" t="s">
        <v>1290</v>
      </c>
      <c r="F132" s="74">
        <v>1584</v>
      </c>
      <c r="G132" s="94">
        <v>1584</v>
      </c>
      <c r="I132" s="74">
        <v>132</v>
      </c>
      <c r="J132" s="74">
        <v>132</v>
      </c>
      <c r="K132" s="74">
        <v>132</v>
      </c>
      <c r="L132" s="74">
        <v>132</v>
      </c>
      <c r="M132" s="74">
        <v>132</v>
      </c>
      <c r="N132" s="74">
        <v>132</v>
      </c>
      <c r="O132" s="74">
        <v>132</v>
      </c>
      <c r="P132" s="74">
        <v>132</v>
      </c>
      <c r="Q132" s="74">
        <v>132</v>
      </c>
      <c r="R132" s="74">
        <v>132</v>
      </c>
      <c r="S132" s="74">
        <v>132</v>
      </c>
      <c r="T132" s="74">
        <v>132</v>
      </c>
      <c r="U132" s="74">
        <v>1596</v>
      </c>
      <c r="V132" s="74">
        <v>133</v>
      </c>
      <c r="W132" s="74">
        <v>133</v>
      </c>
      <c r="X132" s="74">
        <v>133</v>
      </c>
      <c r="Y132" s="74">
        <v>133</v>
      </c>
      <c r="Z132" s="74">
        <v>133</v>
      </c>
      <c r="AA132" s="74">
        <v>133</v>
      </c>
      <c r="AB132" s="74">
        <v>133</v>
      </c>
      <c r="AC132" s="74">
        <v>133</v>
      </c>
      <c r="AD132" s="74">
        <v>133</v>
      </c>
      <c r="AE132" s="74">
        <v>133</v>
      </c>
      <c r="AF132" s="74">
        <v>133</v>
      </c>
      <c r="AG132" s="74">
        <v>133</v>
      </c>
      <c r="AH132" s="143" t="str">
        <f t="shared" si="3"/>
        <v/>
      </c>
      <c r="AI132" s="142" t="str">
        <f t="shared" si="4"/>
        <v/>
      </c>
      <c r="AJ132" s="144">
        <f t="shared" si="5"/>
        <v>1584</v>
      </c>
    </row>
    <row r="133" spans="1:36">
      <c r="C133" s="74" t="s">
        <v>1132</v>
      </c>
      <c r="F133" s="74">
        <v>4176</v>
      </c>
      <c r="G133" s="94">
        <v>4176</v>
      </c>
      <c r="I133" s="74">
        <v>348</v>
      </c>
      <c r="J133" s="74">
        <v>348</v>
      </c>
      <c r="K133" s="74">
        <v>348</v>
      </c>
      <c r="L133" s="74">
        <v>348</v>
      </c>
      <c r="M133" s="74">
        <v>348</v>
      </c>
      <c r="N133" s="74">
        <v>348</v>
      </c>
      <c r="O133" s="74">
        <v>348</v>
      </c>
      <c r="P133" s="74">
        <v>348</v>
      </c>
      <c r="Q133" s="74">
        <v>348</v>
      </c>
      <c r="R133" s="74">
        <v>348</v>
      </c>
      <c r="S133" s="74">
        <v>348</v>
      </c>
      <c r="T133" s="74">
        <v>348</v>
      </c>
      <c r="U133" s="74">
        <v>4224</v>
      </c>
      <c r="V133" s="74">
        <v>352</v>
      </c>
      <c r="W133" s="74">
        <v>352</v>
      </c>
      <c r="X133" s="74">
        <v>352</v>
      </c>
      <c r="Y133" s="74">
        <v>352</v>
      </c>
      <c r="Z133" s="74">
        <v>352</v>
      </c>
      <c r="AA133" s="74">
        <v>352</v>
      </c>
      <c r="AB133" s="74">
        <v>352</v>
      </c>
      <c r="AC133" s="74">
        <v>352</v>
      </c>
      <c r="AD133" s="74">
        <v>352</v>
      </c>
      <c r="AE133" s="74">
        <v>352</v>
      </c>
      <c r="AF133" s="74">
        <v>352</v>
      </c>
      <c r="AG133" s="74">
        <v>352</v>
      </c>
      <c r="AH133" s="143" t="str">
        <f t="shared" si="3"/>
        <v/>
      </c>
      <c r="AI133" s="142" t="str">
        <f t="shared" si="4"/>
        <v/>
      </c>
      <c r="AJ133" s="144">
        <f t="shared" si="5"/>
        <v>4176</v>
      </c>
    </row>
    <row r="134" spans="1:36">
      <c r="C134" s="74" t="s">
        <v>1279</v>
      </c>
      <c r="F134" s="74">
        <v>4512</v>
      </c>
      <c r="G134" s="94">
        <v>4512</v>
      </c>
      <c r="I134" s="74">
        <v>376</v>
      </c>
      <c r="J134" s="74">
        <v>376</v>
      </c>
      <c r="K134" s="74">
        <v>376</v>
      </c>
      <c r="L134" s="74">
        <v>376</v>
      </c>
      <c r="M134" s="74">
        <v>376</v>
      </c>
      <c r="N134" s="74">
        <v>376</v>
      </c>
      <c r="O134" s="74">
        <v>376</v>
      </c>
      <c r="P134" s="74">
        <v>376</v>
      </c>
      <c r="Q134" s="74">
        <v>376</v>
      </c>
      <c r="R134" s="74">
        <v>376</v>
      </c>
      <c r="S134" s="74">
        <v>376</v>
      </c>
      <c r="T134" s="74">
        <v>376</v>
      </c>
      <c r="U134" s="74">
        <v>4560</v>
      </c>
      <c r="V134" s="74">
        <v>380</v>
      </c>
      <c r="W134" s="74">
        <v>380</v>
      </c>
      <c r="X134" s="74">
        <v>380</v>
      </c>
      <c r="Y134" s="74">
        <v>380</v>
      </c>
      <c r="Z134" s="74">
        <v>380</v>
      </c>
      <c r="AA134" s="74">
        <v>380</v>
      </c>
      <c r="AB134" s="74">
        <v>380</v>
      </c>
      <c r="AC134" s="74">
        <v>380</v>
      </c>
      <c r="AD134" s="74">
        <v>380</v>
      </c>
      <c r="AE134" s="74">
        <v>380</v>
      </c>
      <c r="AF134" s="74">
        <v>380</v>
      </c>
      <c r="AG134" s="74">
        <v>380</v>
      </c>
      <c r="AH134" s="143" t="str">
        <f t="shared" si="3"/>
        <v/>
      </c>
      <c r="AI134" s="142" t="str">
        <f t="shared" si="4"/>
        <v/>
      </c>
      <c r="AJ134" s="144">
        <f t="shared" si="5"/>
        <v>4512</v>
      </c>
    </row>
    <row r="135" spans="1:36">
      <c r="C135" s="74" t="s">
        <v>1234</v>
      </c>
      <c r="F135" s="74">
        <v>2052</v>
      </c>
      <c r="G135" s="94">
        <v>2052</v>
      </c>
      <c r="I135" s="74">
        <v>171</v>
      </c>
      <c r="J135" s="74">
        <v>171</v>
      </c>
      <c r="K135" s="74">
        <v>171</v>
      </c>
      <c r="L135" s="74">
        <v>171</v>
      </c>
      <c r="M135" s="74">
        <v>171</v>
      </c>
      <c r="N135" s="74">
        <v>171</v>
      </c>
      <c r="O135" s="74">
        <v>171</v>
      </c>
      <c r="P135" s="74">
        <v>171</v>
      </c>
      <c r="Q135" s="74">
        <v>171</v>
      </c>
      <c r="R135" s="74">
        <v>171</v>
      </c>
      <c r="S135" s="74">
        <v>171</v>
      </c>
      <c r="T135" s="74">
        <v>171</v>
      </c>
      <c r="U135" s="74">
        <v>2076</v>
      </c>
      <c r="V135" s="74">
        <v>173</v>
      </c>
      <c r="W135" s="74">
        <v>173</v>
      </c>
      <c r="X135" s="74">
        <v>173</v>
      </c>
      <c r="Y135" s="74">
        <v>173</v>
      </c>
      <c r="Z135" s="74">
        <v>173</v>
      </c>
      <c r="AA135" s="74">
        <v>173</v>
      </c>
      <c r="AB135" s="74">
        <v>173</v>
      </c>
      <c r="AC135" s="74">
        <v>173</v>
      </c>
      <c r="AD135" s="74">
        <v>173</v>
      </c>
      <c r="AE135" s="74">
        <v>173</v>
      </c>
      <c r="AF135" s="74">
        <v>173</v>
      </c>
      <c r="AG135" s="74">
        <v>173</v>
      </c>
      <c r="AH135" s="143" t="str">
        <f t="shared" si="3"/>
        <v/>
      </c>
      <c r="AI135" s="142" t="str">
        <f t="shared" si="4"/>
        <v/>
      </c>
      <c r="AJ135" s="144">
        <f t="shared" si="5"/>
        <v>2052</v>
      </c>
    </row>
    <row r="136" spans="1:36">
      <c r="C136" s="74" t="s">
        <v>1284</v>
      </c>
      <c r="F136" s="74">
        <v>3636</v>
      </c>
      <c r="G136" s="94">
        <v>3636</v>
      </c>
      <c r="I136" s="74">
        <v>303</v>
      </c>
      <c r="J136" s="74">
        <v>303</v>
      </c>
      <c r="K136" s="74">
        <v>303</v>
      </c>
      <c r="L136" s="74">
        <v>303</v>
      </c>
      <c r="M136" s="74">
        <v>303</v>
      </c>
      <c r="N136" s="74">
        <v>303</v>
      </c>
      <c r="O136" s="74">
        <v>303</v>
      </c>
      <c r="P136" s="74">
        <v>303</v>
      </c>
      <c r="Q136" s="74">
        <v>303</v>
      </c>
      <c r="R136" s="74">
        <v>303</v>
      </c>
      <c r="S136" s="74">
        <v>303</v>
      </c>
      <c r="T136" s="74">
        <v>303</v>
      </c>
      <c r="U136" s="74">
        <v>3672</v>
      </c>
      <c r="V136" s="74">
        <v>306</v>
      </c>
      <c r="W136" s="74">
        <v>306</v>
      </c>
      <c r="X136" s="74">
        <v>306</v>
      </c>
      <c r="Y136" s="74">
        <v>306</v>
      </c>
      <c r="Z136" s="74">
        <v>306</v>
      </c>
      <c r="AA136" s="74">
        <v>306</v>
      </c>
      <c r="AB136" s="74">
        <v>306</v>
      </c>
      <c r="AC136" s="74">
        <v>306</v>
      </c>
      <c r="AD136" s="74">
        <v>306</v>
      </c>
      <c r="AE136" s="74">
        <v>306</v>
      </c>
      <c r="AF136" s="74">
        <v>306</v>
      </c>
      <c r="AG136" s="74">
        <v>306</v>
      </c>
      <c r="AH136" s="143" t="str">
        <f t="shared" ref="AH136:AH199" si="6">IF(SUM($D136:$AG136)&lt;&gt;0,IFERROR(IFERROR(INDEX(pname,MATCH($B136,pid_fao,0),1),INDEX(pname,MATCH($B136,pid_th,0),1)),""),"")</f>
        <v/>
      </c>
      <c r="AI136" s="142" t="str">
        <f t="shared" ref="AI136:AI199" si="7">IF(SUM($D136:$AG136)&lt;&gt;0,IFERROR(IFERROR(INDEX(pname,MATCH($B136,pid_fao,0),5),INDEX(pname,MATCH($B136,pid_th,0),5)),""),"")</f>
        <v/>
      </c>
      <c r="AJ136" s="144">
        <f t="shared" si="5"/>
        <v>3636</v>
      </c>
    </row>
    <row r="137" spans="1:36">
      <c r="C137" s="74" t="s">
        <v>1171</v>
      </c>
      <c r="F137" s="74">
        <v>1296</v>
      </c>
      <c r="G137" s="94">
        <v>1296</v>
      </c>
      <c r="I137" s="74">
        <v>108</v>
      </c>
      <c r="J137" s="74">
        <v>108</v>
      </c>
      <c r="K137" s="74">
        <v>108</v>
      </c>
      <c r="L137" s="74">
        <v>108</v>
      </c>
      <c r="M137" s="74">
        <v>108</v>
      </c>
      <c r="N137" s="74">
        <v>108</v>
      </c>
      <c r="O137" s="74">
        <v>108</v>
      </c>
      <c r="P137" s="74">
        <v>108</v>
      </c>
      <c r="Q137" s="74">
        <v>108</v>
      </c>
      <c r="R137" s="74">
        <v>108</v>
      </c>
      <c r="S137" s="74">
        <v>108</v>
      </c>
      <c r="T137" s="74">
        <v>108</v>
      </c>
      <c r="U137" s="74">
        <v>1308</v>
      </c>
      <c r="V137" s="74">
        <v>109</v>
      </c>
      <c r="W137" s="74">
        <v>109</v>
      </c>
      <c r="X137" s="74">
        <v>109</v>
      </c>
      <c r="Y137" s="74">
        <v>109</v>
      </c>
      <c r="Z137" s="74">
        <v>109</v>
      </c>
      <c r="AA137" s="74">
        <v>109</v>
      </c>
      <c r="AB137" s="74">
        <v>109</v>
      </c>
      <c r="AC137" s="74">
        <v>109</v>
      </c>
      <c r="AD137" s="74">
        <v>109</v>
      </c>
      <c r="AE137" s="74">
        <v>109</v>
      </c>
      <c r="AF137" s="74">
        <v>109</v>
      </c>
      <c r="AG137" s="74">
        <v>109</v>
      </c>
      <c r="AH137" s="143" t="str">
        <f t="shared" si="6"/>
        <v/>
      </c>
      <c r="AI137" s="142" t="str">
        <f t="shared" si="7"/>
        <v/>
      </c>
      <c r="AJ137" s="144">
        <f t="shared" ref="AJ137:AJ200" si="8">SUM(I137:T137)</f>
        <v>1296</v>
      </c>
    </row>
    <row r="138" spans="1:36">
      <c r="C138" s="74" t="s">
        <v>1309</v>
      </c>
      <c r="F138" s="74">
        <v>876</v>
      </c>
      <c r="G138" s="94">
        <v>876</v>
      </c>
      <c r="I138" s="74">
        <v>73</v>
      </c>
      <c r="J138" s="74">
        <v>73</v>
      </c>
      <c r="K138" s="74">
        <v>73</v>
      </c>
      <c r="L138" s="74">
        <v>73</v>
      </c>
      <c r="M138" s="74">
        <v>73</v>
      </c>
      <c r="N138" s="74">
        <v>73</v>
      </c>
      <c r="O138" s="74">
        <v>73</v>
      </c>
      <c r="P138" s="74">
        <v>73</v>
      </c>
      <c r="Q138" s="74">
        <v>73</v>
      </c>
      <c r="R138" s="74">
        <v>73</v>
      </c>
      <c r="S138" s="74">
        <v>73</v>
      </c>
      <c r="T138" s="74">
        <v>73</v>
      </c>
      <c r="U138" s="74">
        <v>888</v>
      </c>
      <c r="V138" s="74">
        <v>74</v>
      </c>
      <c r="W138" s="74">
        <v>74</v>
      </c>
      <c r="X138" s="74">
        <v>74</v>
      </c>
      <c r="Y138" s="74">
        <v>74</v>
      </c>
      <c r="Z138" s="74">
        <v>74</v>
      </c>
      <c r="AA138" s="74">
        <v>74</v>
      </c>
      <c r="AB138" s="74">
        <v>74</v>
      </c>
      <c r="AC138" s="74">
        <v>74</v>
      </c>
      <c r="AD138" s="74">
        <v>74</v>
      </c>
      <c r="AE138" s="74">
        <v>74</v>
      </c>
      <c r="AF138" s="74">
        <v>74</v>
      </c>
      <c r="AG138" s="74">
        <v>74</v>
      </c>
      <c r="AH138" s="143" t="str">
        <f t="shared" si="6"/>
        <v/>
      </c>
      <c r="AI138" s="142" t="str">
        <f t="shared" si="7"/>
        <v/>
      </c>
      <c r="AJ138" s="144">
        <f t="shared" si="8"/>
        <v>876</v>
      </c>
    </row>
    <row r="139" spans="1:36">
      <c r="C139" s="74" t="s">
        <v>1087</v>
      </c>
      <c r="F139" s="74">
        <v>1488</v>
      </c>
      <c r="G139" s="94">
        <v>1488</v>
      </c>
      <c r="I139" s="74">
        <v>124</v>
      </c>
      <c r="J139" s="74">
        <v>124</v>
      </c>
      <c r="K139" s="74">
        <v>124</v>
      </c>
      <c r="L139" s="74">
        <v>124</v>
      </c>
      <c r="M139" s="74">
        <v>124</v>
      </c>
      <c r="N139" s="74">
        <v>124</v>
      </c>
      <c r="O139" s="74">
        <v>124</v>
      </c>
      <c r="P139" s="74">
        <v>124</v>
      </c>
      <c r="Q139" s="74">
        <v>124</v>
      </c>
      <c r="R139" s="74">
        <v>124</v>
      </c>
      <c r="S139" s="74">
        <v>124</v>
      </c>
      <c r="T139" s="74">
        <v>124</v>
      </c>
      <c r="U139" s="74">
        <v>1500</v>
      </c>
      <c r="V139" s="74">
        <v>125</v>
      </c>
      <c r="W139" s="74">
        <v>125</v>
      </c>
      <c r="X139" s="74">
        <v>125</v>
      </c>
      <c r="Y139" s="74">
        <v>125</v>
      </c>
      <c r="Z139" s="74">
        <v>125</v>
      </c>
      <c r="AA139" s="74">
        <v>125</v>
      </c>
      <c r="AB139" s="74">
        <v>125</v>
      </c>
      <c r="AC139" s="74">
        <v>125</v>
      </c>
      <c r="AD139" s="74">
        <v>125</v>
      </c>
      <c r="AE139" s="74">
        <v>125</v>
      </c>
      <c r="AF139" s="74">
        <v>125</v>
      </c>
      <c r="AG139" s="74">
        <v>125</v>
      </c>
      <c r="AH139" s="143" t="str">
        <f t="shared" si="6"/>
        <v/>
      </c>
      <c r="AI139" s="142" t="str">
        <f t="shared" si="7"/>
        <v/>
      </c>
      <c r="AJ139" s="144">
        <f t="shared" si="8"/>
        <v>1488</v>
      </c>
    </row>
    <row r="140" spans="1:36">
      <c r="A140" s="74">
        <v>12208</v>
      </c>
      <c r="B140" s="74" t="s">
        <v>97</v>
      </c>
      <c r="C140" s="74" t="s">
        <v>1366</v>
      </c>
      <c r="D140" s="74">
        <v>935</v>
      </c>
      <c r="E140" s="74">
        <v>7325</v>
      </c>
      <c r="F140" s="74">
        <v>35065.199999999997</v>
      </c>
      <c r="G140" s="94">
        <v>35065.199999999997</v>
      </c>
      <c r="I140" s="74">
        <v>2922.1000000000004</v>
      </c>
      <c r="J140" s="74">
        <v>2922.1000000000004</v>
      </c>
      <c r="K140" s="74">
        <v>2922.1000000000004</v>
      </c>
      <c r="L140" s="74">
        <v>2922.1000000000004</v>
      </c>
      <c r="M140" s="74">
        <v>2922.1000000000004</v>
      </c>
      <c r="N140" s="74">
        <v>2922.1000000000004</v>
      </c>
      <c r="O140" s="74">
        <v>2922.1000000000004</v>
      </c>
      <c r="P140" s="74">
        <v>2922.1000000000004</v>
      </c>
      <c r="Q140" s="74">
        <v>2922.1000000000004</v>
      </c>
      <c r="R140" s="74">
        <v>2922.1000000000004</v>
      </c>
      <c r="S140" s="74">
        <v>2922.1000000000004</v>
      </c>
      <c r="T140" s="74">
        <v>2922.1000000000004</v>
      </c>
      <c r="U140" s="74">
        <v>40249.199999999997</v>
      </c>
      <c r="V140" s="74">
        <v>3354.1000000000004</v>
      </c>
      <c r="W140" s="74">
        <v>3354.1000000000004</v>
      </c>
      <c r="X140" s="74">
        <v>3354.1000000000004</v>
      </c>
      <c r="Y140" s="74">
        <v>3354.1000000000004</v>
      </c>
      <c r="Z140" s="74">
        <v>3354.1000000000004</v>
      </c>
      <c r="AA140" s="74">
        <v>3354.1000000000004</v>
      </c>
      <c r="AB140" s="74">
        <v>3354.1000000000004</v>
      </c>
      <c r="AC140" s="74">
        <v>3354.1000000000004</v>
      </c>
      <c r="AD140" s="74">
        <v>3354.1000000000004</v>
      </c>
      <c r="AE140" s="74">
        <v>3354.1000000000004</v>
      </c>
      <c r="AF140" s="74">
        <v>3354.1000000000004</v>
      </c>
      <c r="AG140" s="74">
        <v>3354.1000000000004</v>
      </c>
      <c r="AH140" s="143">
        <f t="shared" si="6"/>
        <v>122103</v>
      </c>
      <c r="AI140" s="142" t="str">
        <f t="shared" si="7"/>
        <v>122103-000</v>
      </c>
      <c r="AJ140" s="144">
        <f t="shared" si="8"/>
        <v>35065.199999999997</v>
      </c>
    </row>
    <row r="141" spans="1:36">
      <c r="C141" s="74" t="s">
        <v>1255</v>
      </c>
      <c r="F141" s="74">
        <v>1032</v>
      </c>
      <c r="G141" s="94">
        <v>1032</v>
      </c>
      <c r="I141" s="74">
        <v>86</v>
      </c>
      <c r="J141" s="74">
        <v>86</v>
      </c>
      <c r="K141" s="74">
        <v>86</v>
      </c>
      <c r="L141" s="74">
        <v>86</v>
      </c>
      <c r="M141" s="74">
        <v>86</v>
      </c>
      <c r="N141" s="74">
        <v>86</v>
      </c>
      <c r="O141" s="74">
        <v>86</v>
      </c>
      <c r="P141" s="74">
        <v>86</v>
      </c>
      <c r="Q141" s="74">
        <v>86</v>
      </c>
      <c r="R141" s="74">
        <v>86</v>
      </c>
      <c r="S141" s="74">
        <v>86</v>
      </c>
      <c r="T141" s="74">
        <v>86</v>
      </c>
      <c r="U141" s="74">
        <v>1188</v>
      </c>
      <c r="V141" s="74">
        <v>99</v>
      </c>
      <c r="W141" s="74">
        <v>99</v>
      </c>
      <c r="X141" s="74">
        <v>99</v>
      </c>
      <c r="Y141" s="74">
        <v>99</v>
      </c>
      <c r="Z141" s="74">
        <v>99</v>
      </c>
      <c r="AA141" s="74">
        <v>99</v>
      </c>
      <c r="AB141" s="74">
        <v>99</v>
      </c>
      <c r="AC141" s="74">
        <v>99</v>
      </c>
      <c r="AD141" s="74">
        <v>99</v>
      </c>
      <c r="AE141" s="74">
        <v>99</v>
      </c>
      <c r="AF141" s="74">
        <v>99</v>
      </c>
      <c r="AG141" s="74">
        <v>99</v>
      </c>
      <c r="AH141" s="143" t="str">
        <f t="shared" si="6"/>
        <v/>
      </c>
      <c r="AI141" s="142" t="str">
        <f t="shared" si="7"/>
        <v/>
      </c>
      <c r="AJ141" s="144">
        <f t="shared" si="8"/>
        <v>1032</v>
      </c>
    </row>
    <row r="142" spans="1:36">
      <c r="C142" s="74" t="s">
        <v>1066</v>
      </c>
      <c r="F142" s="74">
        <v>1140</v>
      </c>
      <c r="G142" s="94">
        <v>1140</v>
      </c>
      <c r="I142" s="74">
        <v>95</v>
      </c>
      <c r="J142" s="74">
        <v>95</v>
      </c>
      <c r="K142" s="74">
        <v>95</v>
      </c>
      <c r="L142" s="74">
        <v>95</v>
      </c>
      <c r="M142" s="74">
        <v>95</v>
      </c>
      <c r="N142" s="74">
        <v>95</v>
      </c>
      <c r="O142" s="74">
        <v>95</v>
      </c>
      <c r="P142" s="74">
        <v>95</v>
      </c>
      <c r="Q142" s="74">
        <v>95</v>
      </c>
      <c r="R142" s="74">
        <v>95</v>
      </c>
      <c r="S142" s="74">
        <v>95</v>
      </c>
      <c r="T142" s="74">
        <v>95</v>
      </c>
      <c r="U142" s="74">
        <v>1308</v>
      </c>
      <c r="V142" s="74">
        <v>109</v>
      </c>
      <c r="W142" s="74">
        <v>109</v>
      </c>
      <c r="X142" s="74">
        <v>109</v>
      </c>
      <c r="Y142" s="74">
        <v>109</v>
      </c>
      <c r="Z142" s="74">
        <v>109</v>
      </c>
      <c r="AA142" s="74">
        <v>109</v>
      </c>
      <c r="AB142" s="74">
        <v>109</v>
      </c>
      <c r="AC142" s="74">
        <v>109</v>
      </c>
      <c r="AD142" s="74">
        <v>109</v>
      </c>
      <c r="AE142" s="74">
        <v>109</v>
      </c>
      <c r="AF142" s="74">
        <v>109</v>
      </c>
      <c r="AG142" s="74">
        <v>109</v>
      </c>
      <c r="AH142" s="143" t="str">
        <f t="shared" si="6"/>
        <v/>
      </c>
      <c r="AI142" s="142" t="str">
        <f t="shared" si="7"/>
        <v/>
      </c>
      <c r="AJ142" s="144">
        <f t="shared" si="8"/>
        <v>1140</v>
      </c>
    </row>
    <row r="143" spans="1:36">
      <c r="C143" s="74" t="s">
        <v>1327</v>
      </c>
      <c r="F143" s="74">
        <v>336</v>
      </c>
      <c r="G143" s="94">
        <v>336</v>
      </c>
      <c r="I143" s="74">
        <v>28</v>
      </c>
      <c r="J143" s="74">
        <v>28</v>
      </c>
      <c r="K143" s="74">
        <v>28</v>
      </c>
      <c r="L143" s="74">
        <v>28</v>
      </c>
      <c r="M143" s="74">
        <v>28</v>
      </c>
      <c r="N143" s="74">
        <v>28</v>
      </c>
      <c r="O143" s="74">
        <v>28</v>
      </c>
      <c r="P143" s="74">
        <v>28</v>
      </c>
      <c r="Q143" s="74">
        <v>28</v>
      </c>
      <c r="R143" s="74">
        <v>28</v>
      </c>
      <c r="S143" s="74">
        <v>28</v>
      </c>
      <c r="T143" s="74">
        <v>28</v>
      </c>
      <c r="U143" s="74">
        <v>372</v>
      </c>
      <c r="V143" s="74">
        <v>31</v>
      </c>
      <c r="W143" s="74">
        <v>31</v>
      </c>
      <c r="X143" s="74">
        <v>31</v>
      </c>
      <c r="Y143" s="74">
        <v>31</v>
      </c>
      <c r="Z143" s="74">
        <v>31</v>
      </c>
      <c r="AA143" s="74">
        <v>31</v>
      </c>
      <c r="AB143" s="74">
        <v>31</v>
      </c>
      <c r="AC143" s="74">
        <v>31</v>
      </c>
      <c r="AD143" s="74">
        <v>31</v>
      </c>
      <c r="AE143" s="74">
        <v>31</v>
      </c>
      <c r="AF143" s="74">
        <v>31</v>
      </c>
      <c r="AG143" s="74">
        <v>31</v>
      </c>
      <c r="AH143" s="143" t="str">
        <f t="shared" si="6"/>
        <v/>
      </c>
      <c r="AI143" s="142" t="str">
        <f t="shared" si="7"/>
        <v/>
      </c>
      <c r="AJ143" s="144">
        <f t="shared" si="8"/>
        <v>336</v>
      </c>
    </row>
    <row r="144" spans="1:36">
      <c r="C144" s="74" t="s">
        <v>1054</v>
      </c>
      <c r="F144" s="74">
        <v>408</v>
      </c>
      <c r="G144" s="94">
        <v>408</v>
      </c>
      <c r="I144" s="74">
        <v>34</v>
      </c>
      <c r="J144" s="74">
        <v>34</v>
      </c>
      <c r="K144" s="74">
        <v>34</v>
      </c>
      <c r="L144" s="74">
        <v>34</v>
      </c>
      <c r="M144" s="74">
        <v>34</v>
      </c>
      <c r="N144" s="74">
        <v>34</v>
      </c>
      <c r="O144" s="74">
        <v>34</v>
      </c>
      <c r="P144" s="74">
        <v>34</v>
      </c>
      <c r="Q144" s="74">
        <v>34</v>
      </c>
      <c r="R144" s="74">
        <v>34</v>
      </c>
      <c r="S144" s="74">
        <v>34</v>
      </c>
      <c r="T144" s="74">
        <v>34</v>
      </c>
      <c r="U144" s="74">
        <v>468</v>
      </c>
      <c r="V144" s="74">
        <v>39</v>
      </c>
      <c r="W144" s="74">
        <v>39</v>
      </c>
      <c r="X144" s="74">
        <v>39</v>
      </c>
      <c r="Y144" s="74">
        <v>39</v>
      </c>
      <c r="Z144" s="74">
        <v>39</v>
      </c>
      <c r="AA144" s="74">
        <v>39</v>
      </c>
      <c r="AB144" s="74">
        <v>39</v>
      </c>
      <c r="AC144" s="74">
        <v>39</v>
      </c>
      <c r="AD144" s="74">
        <v>39</v>
      </c>
      <c r="AE144" s="74">
        <v>39</v>
      </c>
      <c r="AF144" s="74">
        <v>39</v>
      </c>
      <c r="AG144" s="74">
        <v>39</v>
      </c>
      <c r="AH144" s="143" t="str">
        <f t="shared" si="6"/>
        <v/>
      </c>
      <c r="AI144" s="142" t="str">
        <f t="shared" si="7"/>
        <v/>
      </c>
      <c r="AJ144" s="144">
        <f t="shared" si="8"/>
        <v>408</v>
      </c>
    </row>
    <row r="145" spans="3:36">
      <c r="C145" s="74" t="s">
        <v>1187</v>
      </c>
      <c r="F145" s="74">
        <v>0</v>
      </c>
      <c r="G145" s="9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4">
        <v>0</v>
      </c>
      <c r="P145" s="74">
        <v>0</v>
      </c>
      <c r="Q145" s="74">
        <v>0</v>
      </c>
      <c r="R145" s="74">
        <v>0</v>
      </c>
      <c r="S145" s="74">
        <v>0</v>
      </c>
      <c r="T145" s="74">
        <v>0</v>
      </c>
      <c r="U145" s="74">
        <v>0</v>
      </c>
      <c r="AH145" s="143" t="str">
        <f t="shared" si="6"/>
        <v/>
      </c>
      <c r="AI145" s="142" t="str">
        <f t="shared" si="7"/>
        <v/>
      </c>
      <c r="AJ145" s="144">
        <f t="shared" si="8"/>
        <v>0</v>
      </c>
    </row>
    <row r="146" spans="3:36">
      <c r="C146" s="74" t="s">
        <v>1079</v>
      </c>
      <c r="F146" s="74">
        <v>108</v>
      </c>
      <c r="G146" s="94">
        <v>108</v>
      </c>
      <c r="I146" s="74">
        <v>9</v>
      </c>
      <c r="J146" s="74">
        <v>9</v>
      </c>
      <c r="K146" s="74">
        <v>9</v>
      </c>
      <c r="L146" s="74">
        <v>9</v>
      </c>
      <c r="M146" s="74">
        <v>9</v>
      </c>
      <c r="N146" s="74">
        <v>9</v>
      </c>
      <c r="O146" s="74">
        <v>9</v>
      </c>
      <c r="P146" s="74">
        <v>9</v>
      </c>
      <c r="Q146" s="74">
        <v>9</v>
      </c>
      <c r="R146" s="74">
        <v>9</v>
      </c>
      <c r="S146" s="74">
        <v>9</v>
      </c>
      <c r="T146" s="74">
        <v>9</v>
      </c>
      <c r="U146" s="74">
        <v>120</v>
      </c>
      <c r="V146" s="74">
        <v>10</v>
      </c>
      <c r="W146" s="74">
        <v>10</v>
      </c>
      <c r="X146" s="74">
        <v>10</v>
      </c>
      <c r="Y146" s="74">
        <v>10</v>
      </c>
      <c r="Z146" s="74">
        <v>10</v>
      </c>
      <c r="AA146" s="74">
        <v>10</v>
      </c>
      <c r="AB146" s="74">
        <v>10</v>
      </c>
      <c r="AC146" s="74">
        <v>10</v>
      </c>
      <c r="AD146" s="74">
        <v>10</v>
      </c>
      <c r="AE146" s="74">
        <v>10</v>
      </c>
      <c r="AF146" s="74">
        <v>10</v>
      </c>
      <c r="AG146" s="74">
        <v>10</v>
      </c>
      <c r="AH146" s="143" t="str">
        <f t="shared" si="6"/>
        <v/>
      </c>
      <c r="AI146" s="142" t="str">
        <f t="shared" si="7"/>
        <v/>
      </c>
      <c r="AJ146" s="144">
        <f t="shared" si="8"/>
        <v>108</v>
      </c>
    </row>
    <row r="147" spans="3:36">
      <c r="C147" s="74" t="s">
        <v>1104</v>
      </c>
      <c r="F147" s="74">
        <v>744</v>
      </c>
      <c r="G147" s="94">
        <v>744</v>
      </c>
      <c r="I147" s="74">
        <v>62</v>
      </c>
      <c r="J147" s="74">
        <v>62</v>
      </c>
      <c r="K147" s="74">
        <v>62</v>
      </c>
      <c r="L147" s="74">
        <v>62</v>
      </c>
      <c r="M147" s="74">
        <v>62</v>
      </c>
      <c r="N147" s="74">
        <v>62</v>
      </c>
      <c r="O147" s="74">
        <v>62</v>
      </c>
      <c r="P147" s="74">
        <v>62</v>
      </c>
      <c r="Q147" s="74">
        <v>62</v>
      </c>
      <c r="R147" s="74">
        <v>62</v>
      </c>
      <c r="S147" s="74">
        <v>62</v>
      </c>
      <c r="T147" s="74">
        <v>62</v>
      </c>
      <c r="U147" s="74">
        <v>852</v>
      </c>
      <c r="V147" s="74">
        <v>71</v>
      </c>
      <c r="W147" s="74">
        <v>71</v>
      </c>
      <c r="X147" s="74">
        <v>71</v>
      </c>
      <c r="Y147" s="74">
        <v>71</v>
      </c>
      <c r="Z147" s="74">
        <v>71</v>
      </c>
      <c r="AA147" s="74">
        <v>71</v>
      </c>
      <c r="AB147" s="74">
        <v>71</v>
      </c>
      <c r="AC147" s="74">
        <v>71</v>
      </c>
      <c r="AD147" s="74">
        <v>71</v>
      </c>
      <c r="AE147" s="74">
        <v>71</v>
      </c>
      <c r="AF147" s="74">
        <v>71</v>
      </c>
      <c r="AG147" s="74">
        <v>71</v>
      </c>
      <c r="AH147" s="143" t="str">
        <f t="shared" si="6"/>
        <v/>
      </c>
      <c r="AI147" s="142" t="str">
        <f t="shared" si="7"/>
        <v/>
      </c>
      <c r="AJ147" s="144">
        <f t="shared" si="8"/>
        <v>744</v>
      </c>
    </row>
    <row r="148" spans="3:36">
      <c r="C148" s="74" t="s">
        <v>1115</v>
      </c>
      <c r="F148" s="74">
        <v>3180</v>
      </c>
      <c r="G148" s="94">
        <v>3180</v>
      </c>
      <c r="I148" s="74">
        <v>265</v>
      </c>
      <c r="J148" s="74">
        <v>265</v>
      </c>
      <c r="K148" s="74">
        <v>265</v>
      </c>
      <c r="L148" s="74">
        <v>265</v>
      </c>
      <c r="M148" s="74">
        <v>265</v>
      </c>
      <c r="N148" s="74">
        <v>265</v>
      </c>
      <c r="O148" s="74">
        <v>265</v>
      </c>
      <c r="P148" s="74">
        <v>265</v>
      </c>
      <c r="Q148" s="74">
        <v>265</v>
      </c>
      <c r="R148" s="74">
        <v>265</v>
      </c>
      <c r="S148" s="74">
        <v>265</v>
      </c>
      <c r="T148" s="74">
        <v>265</v>
      </c>
      <c r="U148" s="74">
        <v>3660</v>
      </c>
      <c r="V148" s="74">
        <v>305</v>
      </c>
      <c r="W148" s="74">
        <v>305</v>
      </c>
      <c r="X148" s="74">
        <v>305</v>
      </c>
      <c r="Y148" s="74">
        <v>305</v>
      </c>
      <c r="Z148" s="74">
        <v>305</v>
      </c>
      <c r="AA148" s="74">
        <v>305</v>
      </c>
      <c r="AB148" s="74">
        <v>305</v>
      </c>
      <c r="AC148" s="74">
        <v>305</v>
      </c>
      <c r="AD148" s="74">
        <v>305</v>
      </c>
      <c r="AE148" s="74">
        <v>305</v>
      </c>
      <c r="AF148" s="74">
        <v>305</v>
      </c>
      <c r="AG148" s="74">
        <v>305</v>
      </c>
      <c r="AH148" s="143" t="str">
        <f t="shared" si="6"/>
        <v/>
      </c>
      <c r="AI148" s="142" t="str">
        <f t="shared" si="7"/>
        <v/>
      </c>
      <c r="AJ148" s="144">
        <f t="shared" si="8"/>
        <v>3180</v>
      </c>
    </row>
    <row r="149" spans="3:36">
      <c r="C149" s="74" t="s">
        <v>1144</v>
      </c>
      <c r="F149" s="74">
        <v>576</v>
      </c>
      <c r="G149" s="94">
        <v>576</v>
      </c>
      <c r="I149" s="74">
        <v>48</v>
      </c>
      <c r="J149" s="74">
        <v>48</v>
      </c>
      <c r="K149" s="74">
        <v>48</v>
      </c>
      <c r="L149" s="74">
        <v>48</v>
      </c>
      <c r="M149" s="74">
        <v>48</v>
      </c>
      <c r="N149" s="74">
        <v>48</v>
      </c>
      <c r="O149" s="74">
        <v>48</v>
      </c>
      <c r="P149" s="74">
        <v>48</v>
      </c>
      <c r="Q149" s="74">
        <v>48</v>
      </c>
      <c r="R149" s="74">
        <v>48</v>
      </c>
      <c r="S149" s="74">
        <v>48</v>
      </c>
      <c r="T149" s="74">
        <v>48</v>
      </c>
      <c r="U149" s="74">
        <v>660</v>
      </c>
      <c r="V149" s="74">
        <v>55</v>
      </c>
      <c r="W149" s="74">
        <v>55</v>
      </c>
      <c r="X149" s="74">
        <v>55</v>
      </c>
      <c r="Y149" s="74">
        <v>55</v>
      </c>
      <c r="Z149" s="74">
        <v>55</v>
      </c>
      <c r="AA149" s="74">
        <v>55</v>
      </c>
      <c r="AB149" s="74">
        <v>55</v>
      </c>
      <c r="AC149" s="74">
        <v>55</v>
      </c>
      <c r="AD149" s="74">
        <v>55</v>
      </c>
      <c r="AE149" s="74">
        <v>55</v>
      </c>
      <c r="AF149" s="74">
        <v>55</v>
      </c>
      <c r="AG149" s="74">
        <v>55</v>
      </c>
      <c r="AH149" s="143" t="str">
        <f t="shared" si="6"/>
        <v/>
      </c>
      <c r="AI149" s="142" t="str">
        <f t="shared" si="7"/>
        <v/>
      </c>
      <c r="AJ149" s="144">
        <f t="shared" si="8"/>
        <v>576</v>
      </c>
    </row>
    <row r="150" spans="3:36">
      <c r="C150" s="74" t="s">
        <v>1155</v>
      </c>
      <c r="F150" s="74">
        <v>408</v>
      </c>
      <c r="G150" s="94">
        <v>408</v>
      </c>
      <c r="I150" s="74">
        <v>34</v>
      </c>
      <c r="J150" s="74">
        <v>34</v>
      </c>
      <c r="K150" s="74">
        <v>34</v>
      </c>
      <c r="L150" s="74">
        <v>34</v>
      </c>
      <c r="M150" s="74">
        <v>34</v>
      </c>
      <c r="N150" s="74">
        <v>34</v>
      </c>
      <c r="O150" s="74">
        <v>34</v>
      </c>
      <c r="P150" s="74">
        <v>34</v>
      </c>
      <c r="Q150" s="74">
        <v>34</v>
      </c>
      <c r="R150" s="74">
        <v>34</v>
      </c>
      <c r="S150" s="74">
        <v>34</v>
      </c>
      <c r="T150" s="74">
        <v>34</v>
      </c>
      <c r="U150" s="74">
        <v>468</v>
      </c>
      <c r="V150" s="74">
        <v>39</v>
      </c>
      <c r="W150" s="74">
        <v>39</v>
      </c>
      <c r="X150" s="74">
        <v>39</v>
      </c>
      <c r="Y150" s="74">
        <v>39</v>
      </c>
      <c r="Z150" s="74">
        <v>39</v>
      </c>
      <c r="AA150" s="74">
        <v>39</v>
      </c>
      <c r="AB150" s="74">
        <v>39</v>
      </c>
      <c r="AC150" s="74">
        <v>39</v>
      </c>
      <c r="AD150" s="74">
        <v>39</v>
      </c>
      <c r="AE150" s="74">
        <v>39</v>
      </c>
      <c r="AF150" s="74">
        <v>39</v>
      </c>
      <c r="AG150" s="74">
        <v>39</v>
      </c>
      <c r="AH150" s="143" t="str">
        <f t="shared" si="6"/>
        <v/>
      </c>
      <c r="AI150" s="142" t="str">
        <f t="shared" si="7"/>
        <v/>
      </c>
      <c r="AJ150" s="144">
        <f t="shared" si="8"/>
        <v>408</v>
      </c>
    </row>
    <row r="151" spans="3:36">
      <c r="C151" s="74" t="s">
        <v>1046</v>
      </c>
      <c r="F151" s="74">
        <v>468</v>
      </c>
      <c r="G151" s="94">
        <v>468</v>
      </c>
      <c r="I151" s="74">
        <v>39</v>
      </c>
      <c r="J151" s="74">
        <v>39</v>
      </c>
      <c r="K151" s="74">
        <v>39</v>
      </c>
      <c r="L151" s="74">
        <v>39</v>
      </c>
      <c r="M151" s="74">
        <v>39</v>
      </c>
      <c r="N151" s="74">
        <v>39</v>
      </c>
      <c r="O151" s="74">
        <v>39</v>
      </c>
      <c r="P151" s="74">
        <v>39</v>
      </c>
      <c r="Q151" s="74">
        <v>39</v>
      </c>
      <c r="R151" s="74">
        <v>39</v>
      </c>
      <c r="S151" s="74">
        <v>39</v>
      </c>
      <c r="T151" s="74">
        <v>39</v>
      </c>
      <c r="U151" s="74">
        <v>540</v>
      </c>
      <c r="V151" s="74">
        <v>45</v>
      </c>
      <c r="W151" s="74">
        <v>45</v>
      </c>
      <c r="X151" s="74">
        <v>45</v>
      </c>
      <c r="Y151" s="74">
        <v>45</v>
      </c>
      <c r="Z151" s="74">
        <v>45</v>
      </c>
      <c r="AA151" s="74">
        <v>45</v>
      </c>
      <c r="AB151" s="74">
        <v>45</v>
      </c>
      <c r="AC151" s="74">
        <v>45</v>
      </c>
      <c r="AD151" s="74">
        <v>45</v>
      </c>
      <c r="AE151" s="74">
        <v>45</v>
      </c>
      <c r="AF151" s="74">
        <v>45</v>
      </c>
      <c r="AG151" s="74">
        <v>45</v>
      </c>
      <c r="AH151" s="143" t="str">
        <f t="shared" si="6"/>
        <v/>
      </c>
      <c r="AI151" s="142" t="str">
        <f t="shared" si="7"/>
        <v/>
      </c>
      <c r="AJ151" s="144">
        <f t="shared" si="8"/>
        <v>468</v>
      </c>
    </row>
    <row r="152" spans="3:36">
      <c r="C152" s="74" t="s">
        <v>1176</v>
      </c>
      <c r="F152" s="74">
        <v>36</v>
      </c>
      <c r="G152" s="94">
        <v>36</v>
      </c>
      <c r="I152" s="74">
        <v>3</v>
      </c>
      <c r="J152" s="74">
        <v>3</v>
      </c>
      <c r="K152" s="74">
        <v>3</v>
      </c>
      <c r="L152" s="74">
        <v>3</v>
      </c>
      <c r="M152" s="74">
        <v>3</v>
      </c>
      <c r="N152" s="74">
        <v>3</v>
      </c>
      <c r="O152" s="74">
        <v>3</v>
      </c>
      <c r="P152" s="74">
        <v>3</v>
      </c>
      <c r="Q152" s="74">
        <v>3</v>
      </c>
      <c r="R152" s="74">
        <v>3</v>
      </c>
      <c r="S152" s="74">
        <v>3</v>
      </c>
      <c r="T152" s="74">
        <v>3</v>
      </c>
      <c r="U152" s="74">
        <v>36</v>
      </c>
      <c r="V152" s="74">
        <v>3</v>
      </c>
      <c r="W152" s="74">
        <v>3</v>
      </c>
      <c r="X152" s="74">
        <v>3</v>
      </c>
      <c r="Y152" s="74">
        <v>3</v>
      </c>
      <c r="Z152" s="74">
        <v>3</v>
      </c>
      <c r="AA152" s="74">
        <v>3</v>
      </c>
      <c r="AB152" s="74">
        <v>3</v>
      </c>
      <c r="AC152" s="74">
        <v>3</v>
      </c>
      <c r="AD152" s="74">
        <v>3</v>
      </c>
      <c r="AE152" s="74">
        <v>3</v>
      </c>
      <c r="AF152" s="74">
        <v>3</v>
      </c>
      <c r="AG152" s="74">
        <v>3</v>
      </c>
      <c r="AH152" s="143" t="str">
        <f t="shared" si="6"/>
        <v/>
      </c>
      <c r="AI152" s="142" t="str">
        <f t="shared" si="7"/>
        <v/>
      </c>
      <c r="AJ152" s="144">
        <f t="shared" si="8"/>
        <v>36</v>
      </c>
    </row>
    <row r="153" spans="3:36">
      <c r="C153" s="74" t="s">
        <v>1192</v>
      </c>
      <c r="F153" s="74">
        <v>612</v>
      </c>
      <c r="G153" s="94">
        <v>612</v>
      </c>
      <c r="I153" s="74">
        <v>51</v>
      </c>
      <c r="J153" s="74">
        <v>51</v>
      </c>
      <c r="K153" s="74">
        <v>51</v>
      </c>
      <c r="L153" s="74">
        <v>51</v>
      </c>
      <c r="M153" s="74">
        <v>51</v>
      </c>
      <c r="N153" s="74">
        <v>51</v>
      </c>
      <c r="O153" s="74">
        <v>51</v>
      </c>
      <c r="P153" s="74">
        <v>51</v>
      </c>
      <c r="Q153" s="74">
        <v>51</v>
      </c>
      <c r="R153" s="74">
        <v>51</v>
      </c>
      <c r="S153" s="74">
        <v>51</v>
      </c>
      <c r="T153" s="74">
        <v>51</v>
      </c>
      <c r="U153" s="74">
        <v>696</v>
      </c>
      <c r="V153" s="74">
        <v>58</v>
      </c>
      <c r="W153" s="74">
        <v>58</v>
      </c>
      <c r="X153" s="74">
        <v>58</v>
      </c>
      <c r="Y153" s="74">
        <v>58</v>
      </c>
      <c r="Z153" s="74">
        <v>58</v>
      </c>
      <c r="AA153" s="74">
        <v>58</v>
      </c>
      <c r="AB153" s="74">
        <v>58</v>
      </c>
      <c r="AC153" s="74">
        <v>58</v>
      </c>
      <c r="AD153" s="74">
        <v>58</v>
      </c>
      <c r="AE153" s="74">
        <v>58</v>
      </c>
      <c r="AF153" s="74">
        <v>58</v>
      </c>
      <c r="AG153" s="74">
        <v>58</v>
      </c>
      <c r="AH153" s="143" t="str">
        <f t="shared" si="6"/>
        <v/>
      </c>
      <c r="AI153" s="142" t="str">
        <f t="shared" si="7"/>
        <v/>
      </c>
      <c r="AJ153" s="144">
        <f t="shared" si="8"/>
        <v>612</v>
      </c>
    </row>
    <row r="154" spans="3:36">
      <c r="C154" s="74" t="s">
        <v>1204</v>
      </c>
      <c r="F154" s="74">
        <v>2448</v>
      </c>
      <c r="G154" s="94">
        <v>2448</v>
      </c>
      <c r="I154" s="74">
        <v>204</v>
      </c>
      <c r="J154" s="74">
        <v>204</v>
      </c>
      <c r="K154" s="74">
        <v>204</v>
      </c>
      <c r="L154" s="74">
        <v>204</v>
      </c>
      <c r="M154" s="74">
        <v>204</v>
      </c>
      <c r="N154" s="74">
        <v>204</v>
      </c>
      <c r="O154" s="74">
        <v>204</v>
      </c>
      <c r="P154" s="74">
        <v>204</v>
      </c>
      <c r="Q154" s="74">
        <v>204</v>
      </c>
      <c r="R154" s="74">
        <v>204</v>
      </c>
      <c r="S154" s="74">
        <v>204</v>
      </c>
      <c r="T154" s="74">
        <v>204</v>
      </c>
      <c r="U154" s="74">
        <v>2808</v>
      </c>
      <c r="V154" s="74">
        <v>234</v>
      </c>
      <c r="W154" s="74">
        <v>234</v>
      </c>
      <c r="X154" s="74">
        <v>234</v>
      </c>
      <c r="Y154" s="74">
        <v>234</v>
      </c>
      <c r="Z154" s="74">
        <v>234</v>
      </c>
      <c r="AA154" s="74">
        <v>234</v>
      </c>
      <c r="AB154" s="74">
        <v>234</v>
      </c>
      <c r="AC154" s="74">
        <v>234</v>
      </c>
      <c r="AD154" s="74">
        <v>234</v>
      </c>
      <c r="AE154" s="74">
        <v>234</v>
      </c>
      <c r="AF154" s="74">
        <v>234</v>
      </c>
      <c r="AG154" s="74">
        <v>234</v>
      </c>
      <c r="AH154" s="143" t="str">
        <f t="shared" si="6"/>
        <v/>
      </c>
      <c r="AI154" s="142" t="str">
        <f t="shared" si="7"/>
        <v/>
      </c>
      <c r="AJ154" s="144">
        <f t="shared" si="8"/>
        <v>2448</v>
      </c>
    </row>
    <row r="155" spans="3:36">
      <c r="C155" s="74" t="s">
        <v>1241</v>
      </c>
      <c r="F155" s="74">
        <v>528</v>
      </c>
      <c r="G155" s="94">
        <v>528</v>
      </c>
      <c r="I155" s="74">
        <v>44</v>
      </c>
      <c r="J155" s="74">
        <v>44</v>
      </c>
      <c r="K155" s="74">
        <v>44</v>
      </c>
      <c r="L155" s="74">
        <v>44</v>
      </c>
      <c r="M155" s="74">
        <v>44</v>
      </c>
      <c r="N155" s="74">
        <v>44</v>
      </c>
      <c r="O155" s="74">
        <v>44</v>
      </c>
      <c r="P155" s="74">
        <v>44</v>
      </c>
      <c r="Q155" s="74">
        <v>44</v>
      </c>
      <c r="R155" s="74">
        <v>44</v>
      </c>
      <c r="S155" s="74">
        <v>44</v>
      </c>
      <c r="T155" s="74">
        <v>44</v>
      </c>
      <c r="U155" s="74">
        <v>600</v>
      </c>
      <c r="V155" s="74">
        <v>50</v>
      </c>
      <c r="W155" s="74">
        <v>50</v>
      </c>
      <c r="X155" s="74">
        <v>50</v>
      </c>
      <c r="Y155" s="74">
        <v>50</v>
      </c>
      <c r="Z155" s="74">
        <v>50</v>
      </c>
      <c r="AA155" s="74">
        <v>50</v>
      </c>
      <c r="AB155" s="74">
        <v>50</v>
      </c>
      <c r="AC155" s="74">
        <v>50</v>
      </c>
      <c r="AD155" s="74">
        <v>50</v>
      </c>
      <c r="AE155" s="74">
        <v>50</v>
      </c>
      <c r="AF155" s="74">
        <v>50</v>
      </c>
      <c r="AG155" s="74">
        <v>50</v>
      </c>
      <c r="AH155" s="143" t="str">
        <f t="shared" si="6"/>
        <v/>
      </c>
      <c r="AI155" s="142" t="str">
        <f t="shared" si="7"/>
        <v/>
      </c>
      <c r="AJ155" s="144">
        <f t="shared" si="8"/>
        <v>528</v>
      </c>
    </row>
    <row r="156" spans="3:36">
      <c r="C156" s="74" t="s">
        <v>1343</v>
      </c>
      <c r="F156" s="74">
        <v>36</v>
      </c>
      <c r="G156" s="94">
        <v>36</v>
      </c>
      <c r="I156" s="74">
        <v>3</v>
      </c>
      <c r="J156" s="74">
        <v>3</v>
      </c>
      <c r="K156" s="74">
        <v>3</v>
      </c>
      <c r="L156" s="74">
        <v>3</v>
      </c>
      <c r="M156" s="74">
        <v>3</v>
      </c>
      <c r="N156" s="74">
        <v>3</v>
      </c>
      <c r="O156" s="74">
        <v>3</v>
      </c>
      <c r="P156" s="74">
        <v>3</v>
      </c>
      <c r="Q156" s="74">
        <v>3</v>
      </c>
      <c r="R156" s="74">
        <v>3</v>
      </c>
      <c r="S156" s="74">
        <v>3</v>
      </c>
      <c r="T156" s="74">
        <v>3</v>
      </c>
      <c r="U156" s="74">
        <v>48</v>
      </c>
      <c r="V156" s="74">
        <v>4</v>
      </c>
      <c r="W156" s="74">
        <v>4</v>
      </c>
      <c r="X156" s="74">
        <v>4</v>
      </c>
      <c r="Y156" s="74">
        <v>4</v>
      </c>
      <c r="Z156" s="74">
        <v>4</v>
      </c>
      <c r="AA156" s="74">
        <v>4</v>
      </c>
      <c r="AB156" s="74">
        <v>4</v>
      </c>
      <c r="AC156" s="74">
        <v>4</v>
      </c>
      <c r="AD156" s="74">
        <v>4</v>
      </c>
      <c r="AE156" s="74">
        <v>4</v>
      </c>
      <c r="AF156" s="74">
        <v>4</v>
      </c>
      <c r="AG156" s="74">
        <v>4</v>
      </c>
      <c r="AH156" s="143" t="str">
        <f t="shared" si="6"/>
        <v/>
      </c>
      <c r="AI156" s="142" t="str">
        <f t="shared" si="7"/>
        <v/>
      </c>
      <c r="AJ156" s="144">
        <f t="shared" si="8"/>
        <v>36</v>
      </c>
    </row>
    <row r="157" spans="3:36">
      <c r="C157" s="74" t="s">
        <v>1094</v>
      </c>
      <c r="F157" s="74">
        <v>228</v>
      </c>
      <c r="G157" s="94">
        <v>228</v>
      </c>
      <c r="I157" s="74">
        <v>19</v>
      </c>
      <c r="J157" s="74">
        <v>19</v>
      </c>
      <c r="K157" s="74">
        <v>19</v>
      </c>
      <c r="L157" s="74">
        <v>19</v>
      </c>
      <c r="M157" s="74">
        <v>19</v>
      </c>
      <c r="N157" s="74">
        <v>19</v>
      </c>
      <c r="O157" s="74">
        <v>19</v>
      </c>
      <c r="P157" s="74">
        <v>19</v>
      </c>
      <c r="Q157" s="74">
        <v>19</v>
      </c>
      <c r="R157" s="74">
        <v>19</v>
      </c>
      <c r="S157" s="74">
        <v>19</v>
      </c>
      <c r="T157" s="74">
        <v>19</v>
      </c>
      <c r="U157" s="74">
        <v>252</v>
      </c>
      <c r="V157" s="74">
        <v>21</v>
      </c>
      <c r="W157" s="74">
        <v>21</v>
      </c>
      <c r="X157" s="74">
        <v>21</v>
      </c>
      <c r="Y157" s="74">
        <v>21</v>
      </c>
      <c r="Z157" s="74">
        <v>21</v>
      </c>
      <c r="AA157" s="74">
        <v>21</v>
      </c>
      <c r="AB157" s="74">
        <v>21</v>
      </c>
      <c r="AC157" s="74">
        <v>21</v>
      </c>
      <c r="AD157" s="74">
        <v>21</v>
      </c>
      <c r="AE157" s="74">
        <v>21</v>
      </c>
      <c r="AF157" s="74">
        <v>21</v>
      </c>
      <c r="AG157" s="74">
        <v>21</v>
      </c>
      <c r="AH157" s="143" t="str">
        <f t="shared" si="6"/>
        <v/>
      </c>
      <c r="AI157" s="142" t="str">
        <f t="shared" si="7"/>
        <v/>
      </c>
      <c r="AJ157" s="144">
        <f t="shared" si="8"/>
        <v>228</v>
      </c>
    </row>
    <row r="158" spans="3:36">
      <c r="C158" s="74" t="s">
        <v>1315</v>
      </c>
      <c r="F158" s="74">
        <v>1248</v>
      </c>
      <c r="G158" s="94">
        <v>1248</v>
      </c>
      <c r="I158" s="74">
        <v>104</v>
      </c>
      <c r="J158" s="74">
        <v>104</v>
      </c>
      <c r="K158" s="74">
        <v>104</v>
      </c>
      <c r="L158" s="74">
        <v>104</v>
      </c>
      <c r="M158" s="74">
        <v>104</v>
      </c>
      <c r="N158" s="74">
        <v>104</v>
      </c>
      <c r="O158" s="74">
        <v>104</v>
      </c>
      <c r="P158" s="74">
        <v>104</v>
      </c>
      <c r="Q158" s="74">
        <v>104</v>
      </c>
      <c r="R158" s="74">
        <v>104</v>
      </c>
      <c r="S158" s="74">
        <v>104</v>
      </c>
      <c r="T158" s="74">
        <v>104</v>
      </c>
      <c r="U158" s="74">
        <v>1428</v>
      </c>
      <c r="V158" s="74">
        <v>119</v>
      </c>
      <c r="W158" s="74">
        <v>119</v>
      </c>
      <c r="X158" s="74">
        <v>119</v>
      </c>
      <c r="Y158" s="74">
        <v>119</v>
      </c>
      <c r="Z158" s="74">
        <v>119</v>
      </c>
      <c r="AA158" s="74">
        <v>119</v>
      </c>
      <c r="AB158" s="74">
        <v>119</v>
      </c>
      <c r="AC158" s="74">
        <v>119</v>
      </c>
      <c r="AD158" s="74">
        <v>119</v>
      </c>
      <c r="AE158" s="74">
        <v>119</v>
      </c>
      <c r="AF158" s="74">
        <v>119</v>
      </c>
      <c r="AG158" s="74">
        <v>119</v>
      </c>
      <c r="AH158" s="143" t="str">
        <f t="shared" si="6"/>
        <v/>
      </c>
      <c r="AI158" s="142" t="str">
        <f t="shared" si="7"/>
        <v/>
      </c>
      <c r="AJ158" s="144">
        <f t="shared" si="8"/>
        <v>1248</v>
      </c>
    </row>
    <row r="159" spans="3:36">
      <c r="C159" s="74" t="s">
        <v>1040</v>
      </c>
      <c r="F159" s="74">
        <v>36</v>
      </c>
      <c r="G159" s="94">
        <v>36</v>
      </c>
      <c r="I159" s="74">
        <v>3</v>
      </c>
      <c r="J159" s="74">
        <v>3</v>
      </c>
      <c r="K159" s="74">
        <v>3</v>
      </c>
      <c r="L159" s="74">
        <v>3</v>
      </c>
      <c r="M159" s="74">
        <v>3</v>
      </c>
      <c r="N159" s="74">
        <v>3</v>
      </c>
      <c r="O159" s="74">
        <v>3</v>
      </c>
      <c r="P159" s="74">
        <v>3</v>
      </c>
      <c r="Q159" s="74">
        <v>3</v>
      </c>
      <c r="R159" s="74">
        <v>3</v>
      </c>
      <c r="S159" s="74">
        <v>3</v>
      </c>
      <c r="T159" s="74">
        <v>3</v>
      </c>
      <c r="U159" s="74">
        <v>48</v>
      </c>
      <c r="V159" s="74">
        <v>4</v>
      </c>
      <c r="W159" s="74">
        <v>4</v>
      </c>
      <c r="X159" s="74">
        <v>4</v>
      </c>
      <c r="Y159" s="74">
        <v>4</v>
      </c>
      <c r="Z159" s="74">
        <v>4</v>
      </c>
      <c r="AA159" s="74">
        <v>4</v>
      </c>
      <c r="AB159" s="74">
        <v>4</v>
      </c>
      <c r="AC159" s="74">
        <v>4</v>
      </c>
      <c r="AD159" s="74">
        <v>4</v>
      </c>
      <c r="AE159" s="74">
        <v>4</v>
      </c>
      <c r="AF159" s="74">
        <v>4</v>
      </c>
      <c r="AG159" s="74">
        <v>4</v>
      </c>
      <c r="AH159" s="143" t="str">
        <f t="shared" si="6"/>
        <v/>
      </c>
      <c r="AI159" s="142" t="str">
        <f t="shared" si="7"/>
        <v/>
      </c>
      <c r="AJ159" s="144">
        <f t="shared" si="8"/>
        <v>36</v>
      </c>
    </row>
    <row r="160" spans="3:36">
      <c r="C160" s="74" t="s">
        <v>1296</v>
      </c>
      <c r="F160" s="74">
        <v>11304</v>
      </c>
      <c r="G160" s="94">
        <v>11304</v>
      </c>
      <c r="I160" s="74">
        <v>942</v>
      </c>
      <c r="J160" s="74">
        <v>942</v>
      </c>
      <c r="K160" s="74">
        <v>942</v>
      </c>
      <c r="L160" s="74">
        <v>942</v>
      </c>
      <c r="M160" s="74">
        <v>942</v>
      </c>
      <c r="N160" s="74">
        <v>942</v>
      </c>
      <c r="O160" s="74">
        <v>942</v>
      </c>
      <c r="P160" s="74">
        <v>942</v>
      </c>
      <c r="Q160" s="74">
        <v>942</v>
      </c>
      <c r="R160" s="74">
        <v>942</v>
      </c>
      <c r="S160" s="74">
        <v>942</v>
      </c>
      <c r="T160" s="74">
        <v>942</v>
      </c>
      <c r="U160" s="74">
        <v>12996</v>
      </c>
      <c r="V160" s="74">
        <v>1083</v>
      </c>
      <c r="W160" s="74">
        <v>1083</v>
      </c>
      <c r="X160" s="74">
        <v>1083</v>
      </c>
      <c r="Y160" s="74">
        <v>1083</v>
      </c>
      <c r="Z160" s="74">
        <v>1083</v>
      </c>
      <c r="AA160" s="74">
        <v>1083</v>
      </c>
      <c r="AB160" s="74">
        <v>1083</v>
      </c>
      <c r="AC160" s="74">
        <v>1083</v>
      </c>
      <c r="AD160" s="74">
        <v>1083</v>
      </c>
      <c r="AE160" s="74">
        <v>1083</v>
      </c>
      <c r="AF160" s="74">
        <v>1083</v>
      </c>
      <c r="AG160" s="74">
        <v>1083</v>
      </c>
      <c r="AH160" s="143" t="str">
        <f t="shared" si="6"/>
        <v/>
      </c>
      <c r="AI160" s="142" t="str">
        <f t="shared" si="7"/>
        <v/>
      </c>
      <c r="AJ160" s="144">
        <f t="shared" si="8"/>
        <v>11304</v>
      </c>
    </row>
    <row r="161" spans="1:36">
      <c r="C161" s="74" t="s">
        <v>1221</v>
      </c>
      <c r="F161" s="74">
        <v>1764</v>
      </c>
      <c r="G161" s="94">
        <v>1764</v>
      </c>
      <c r="I161" s="74">
        <v>147</v>
      </c>
      <c r="J161" s="74">
        <v>147</v>
      </c>
      <c r="K161" s="74">
        <v>147</v>
      </c>
      <c r="L161" s="74">
        <v>147</v>
      </c>
      <c r="M161" s="74">
        <v>147</v>
      </c>
      <c r="N161" s="74">
        <v>147</v>
      </c>
      <c r="O161" s="74">
        <v>147</v>
      </c>
      <c r="P161" s="74">
        <v>147</v>
      </c>
      <c r="Q161" s="74">
        <v>147</v>
      </c>
      <c r="R161" s="74">
        <v>147</v>
      </c>
      <c r="S161" s="74">
        <v>147</v>
      </c>
      <c r="T161" s="74">
        <v>147</v>
      </c>
      <c r="U161" s="74">
        <v>2016</v>
      </c>
      <c r="V161" s="74">
        <v>168</v>
      </c>
      <c r="W161" s="74">
        <v>168</v>
      </c>
      <c r="X161" s="74">
        <v>168</v>
      </c>
      <c r="Y161" s="74">
        <v>168</v>
      </c>
      <c r="Z161" s="74">
        <v>168</v>
      </c>
      <c r="AA161" s="74">
        <v>168</v>
      </c>
      <c r="AB161" s="74">
        <v>168</v>
      </c>
      <c r="AC161" s="74">
        <v>168</v>
      </c>
      <c r="AD161" s="74">
        <v>168</v>
      </c>
      <c r="AE161" s="74">
        <v>168</v>
      </c>
      <c r="AF161" s="74">
        <v>168</v>
      </c>
      <c r="AG161" s="74">
        <v>168</v>
      </c>
      <c r="AH161" s="143" t="str">
        <f t="shared" si="6"/>
        <v/>
      </c>
      <c r="AI161" s="142" t="str">
        <f t="shared" si="7"/>
        <v/>
      </c>
      <c r="AJ161" s="144">
        <f t="shared" si="8"/>
        <v>1764</v>
      </c>
    </row>
    <row r="162" spans="1:36">
      <c r="C162" s="74" t="s">
        <v>1334</v>
      </c>
      <c r="F162" s="74">
        <v>756</v>
      </c>
      <c r="G162" s="94">
        <v>756</v>
      </c>
      <c r="I162" s="74">
        <v>63</v>
      </c>
      <c r="J162" s="74">
        <v>63</v>
      </c>
      <c r="K162" s="74">
        <v>63</v>
      </c>
      <c r="L162" s="74">
        <v>63</v>
      </c>
      <c r="M162" s="74">
        <v>63</v>
      </c>
      <c r="N162" s="74">
        <v>63</v>
      </c>
      <c r="O162" s="74">
        <v>63</v>
      </c>
      <c r="P162" s="74">
        <v>63</v>
      </c>
      <c r="Q162" s="74">
        <v>63</v>
      </c>
      <c r="R162" s="74">
        <v>63</v>
      </c>
      <c r="S162" s="74">
        <v>63</v>
      </c>
      <c r="T162" s="74">
        <v>63</v>
      </c>
      <c r="U162" s="74">
        <v>864</v>
      </c>
      <c r="V162" s="74">
        <v>72</v>
      </c>
      <c r="W162" s="74">
        <v>72</v>
      </c>
      <c r="X162" s="74">
        <v>72</v>
      </c>
      <c r="Y162" s="74">
        <v>72</v>
      </c>
      <c r="Z162" s="74">
        <v>72</v>
      </c>
      <c r="AA162" s="74">
        <v>72</v>
      </c>
      <c r="AB162" s="74">
        <v>72</v>
      </c>
      <c r="AC162" s="74">
        <v>72</v>
      </c>
      <c r="AD162" s="74">
        <v>72</v>
      </c>
      <c r="AE162" s="74">
        <v>72</v>
      </c>
      <c r="AF162" s="74">
        <v>72</v>
      </c>
      <c r="AG162" s="74">
        <v>72</v>
      </c>
      <c r="AH162" s="143" t="str">
        <f t="shared" si="6"/>
        <v/>
      </c>
      <c r="AI162" s="142" t="str">
        <f t="shared" si="7"/>
        <v/>
      </c>
      <c r="AJ162" s="144">
        <f t="shared" si="8"/>
        <v>756</v>
      </c>
    </row>
    <row r="163" spans="1:36">
      <c r="C163" s="74" t="s">
        <v>1034</v>
      </c>
      <c r="F163" s="74">
        <v>9.6</v>
      </c>
      <c r="G163" s="94">
        <v>9.6</v>
      </c>
      <c r="I163" s="74">
        <v>0.8</v>
      </c>
      <c r="J163" s="74">
        <v>0.8</v>
      </c>
      <c r="K163" s="74">
        <v>0.8</v>
      </c>
      <c r="L163" s="74">
        <v>0.8</v>
      </c>
      <c r="M163" s="74">
        <v>0.8</v>
      </c>
      <c r="N163" s="74">
        <v>0.8</v>
      </c>
      <c r="O163" s="74">
        <v>0.8</v>
      </c>
      <c r="P163" s="74">
        <v>0.8</v>
      </c>
      <c r="Q163" s="74">
        <v>0.8</v>
      </c>
      <c r="R163" s="74">
        <v>0.8</v>
      </c>
      <c r="S163" s="74">
        <v>0.8</v>
      </c>
      <c r="T163" s="74">
        <v>0.8</v>
      </c>
      <c r="U163" s="74">
        <v>9.6</v>
      </c>
      <c r="V163" s="74">
        <v>0.8</v>
      </c>
      <c r="W163" s="74">
        <v>0.8</v>
      </c>
      <c r="X163" s="74">
        <v>0.8</v>
      </c>
      <c r="Y163" s="74">
        <v>0.8</v>
      </c>
      <c r="Z163" s="74">
        <v>0.8</v>
      </c>
      <c r="AA163" s="74">
        <v>0.8</v>
      </c>
      <c r="AB163" s="74">
        <v>0.8</v>
      </c>
      <c r="AC163" s="74">
        <v>0.8</v>
      </c>
      <c r="AD163" s="74">
        <v>0.8</v>
      </c>
      <c r="AE163" s="74">
        <v>0.8</v>
      </c>
      <c r="AF163" s="74">
        <v>0.8</v>
      </c>
      <c r="AG163" s="74">
        <v>0.8</v>
      </c>
      <c r="AH163" s="143" t="str">
        <f t="shared" si="6"/>
        <v/>
      </c>
      <c r="AI163" s="142" t="str">
        <f t="shared" si="7"/>
        <v/>
      </c>
      <c r="AJ163" s="144">
        <f t="shared" si="8"/>
        <v>9.6</v>
      </c>
    </row>
    <row r="164" spans="1:36">
      <c r="C164" s="74" t="s">
        <v>1138</v>
      </c>
      <c r="F164" s="74">
        <v>0</v>
      </c>
      <c r="G164" s="94">
        <v>0</v>
      </c>
      <c r="I164" s="74">
        <v>0</v>
      </c>
      <c r="J164" s="74">
        <v>0</v>
      </c>
      <c r="K164" s="74">
        <v>0</v>
      </c>
      <c r="L164" s="74">
        <v>0</v>
      </c>
      <c r="M164" s="74">
        <v>0</v>
      </c>
      <c r="N164" s="74">
        <v>0</v>
      </c>
      <c r="O164" s="74">
        <v>0</v>
      </c>
      <c r="P164" s="74">
        <v>0</v>
      </c>
      <c r="Q164" s="74">
        <v>0</v>
      </c>
      <c r="R164" s="74">
        <v>0</v>
      </c>
      <c r="S164" s="74">
        <v>0</v>
      </c>
      <c r="T164" s="74">
        <v>0</v>
      </c>
      <c r="U164" s="74">
        <v>0</v>
      </c>
      <c r="AH164" s="143" t="str">
        <f t="shared" si="6"/>
        <v/>
      </c>
      <c r="AI164" s="142" t="str">
        <f t="shared" si="7"/>
        <v/>
      </c>
      <c r="AJ164" s="144">
        <f t="shared" si="8"/>
        <v>0</v>
      </c>
    </row>
    <row r="165" spans="1:36">
      <c r="C165" s="74" t="s">
        <v>1290</v>
      </c>
      <c r="F165" s="74">
        <v>336</v>
      </c>
      <c r="G165" s="94">
        <v>336</v>
      </c>
      <c r="I165" s="74">
        <v>28</v>
      </c>
      <c r="J165" s="74">
        <v>28</v>
      </c>
      <c r="K165" s="74">
        <v>28</v>
      </c>
      <c r="L165" s="74">
        <v>28</v>
      </c>
      <c r="M165" s="74">
        <v>28</v>
      </c>
      <c r="N165" s="74">
        <v>28</v>
      </c>
      <c r="O165" s="74">
        <v>28</v>
      </c>
      <c r="P165" s="74">
        <v>28</v>
      </c>
      <c r="Q165" s="74">
        <v>28</v>
      </c>
      <c r="R165" s="74">
        <v>28</v>
      </c>
      <c r="S165" s="74">
        <v>28</v>
      </c>
      <c r="T165" s="74">
        <v>28</v>
      </c>
      <c r="U165" s="74">
        <v>384</v>
      </c>
      <c r="V165" s="74">
        <v>32</v>
      </c>
      <c r="W165" s="74">
        <v>32</v>
      </c>
      <c r="X165" s="74">
        <v>32</v>
      </c>
      <c r="Y165" s="74">
        <v>32</v>
      </c>
      <c r="Z165" s="74">
        <v>32</v>
      </c>
      <c r="AA165" s="74">
        <v>32</v>
      </c>
      <c r="AB165" s="74">
        <v>32</v>
      </c>
      <c r="AC165" s="74">
        <v>32</v>
      </c>
      <c r="AD165" s="74">
        <v>32</v>
      </c>
      <c r="AE165" s="74">
        <v>32</v>
      </c>
      <c r="AF165" s="74">
        <v>32</v>
      </c>
      <c r="AG165" s="74">
        <v>32</v>
      </c>
      <c r="AH165" s="143" t="str">
        <f t="shared" si="6"/>
        <v/>
      </c>
      <c r="AI165" s="142" t="str">
        <f t="shared" si="7"/>
        <v/>
      </c>
      <c r="AJ165" s="144">
        <f t="shared" si="8"/>
        <v>336</v>
      </c>
    </row>
    <row r="166" spans="1:36">
      <c r="C166" s="74" t="s">
        <v>1132</v>
      </c>
      <c r="F166" s="74">
        <v>5448</v>
      </c>
      <c r="G166" s="94">
        <v>5448</v>
      </c>
      <c r="I166" s="74">
        <v>454</v>
      </c>
      <c r="J166" s="74">
        <v>454</v>
      </c>
      <c r="K166" s="74">
        <v>454</v>
      </c>
      <c r="L166" s="74">
        <v>454</v>
      </c>
      <c r="M166" s="74">
        <v>454</v>
      </c>
      <c r="N166" s="74">
        <v>454</v>
      </c>
      <c r="O166" s="74">
        <v>454</v>
      </c>
      <c r="P166" s="74">
        <v>454</v>
      </c>
      <c r="Q166" s="74">
        <v>454</v>
      </c>
      <c r="R166" s="74">
        <v>454</v>
      </c>
      <c r="S166" s="74">
        <v>454</v>
      </c>
      <c r="T166" s="74">
        <v>454</v>
      </c>
      <c r="U166" s="74">
        <v>6264</v>
      </c>
      <c r="V166" s="74">
        <v>522</v>
      </c>
      <c r="W166" s="74">
        <v>522</v>
      </c>
      <c r="X166" s="74">
        <v>522</v>
      </c>
      <c r="Y166" s="74">
        <v>522</v>
      </c>
      <c r="Z166" s="74">
        <v>522</v>
      </c>
      <c r="AA166" s="74">
        <v>522</v>
      </c>
      <c r="AB166" s="74">
        <v>522</v>
      </c>
      <c r="AC166" s="74">
        <v>522</v>
      </c>
      <c r="AD166" s="74">
        <v>522</v>
      </c>
      <c r="AE166" s="74">
        <v>522</v>
      </c>
      <c r="AF166" s="74">
        <v>522</v>
      </c>
      <c r="AG166" s="74">
        <v>522</v>
      </c>
      <c r="AH166" s="143" t="str">
        <f t="shared" si="6"/>
        <v/>
      </c>
      <c r="AI166" s="142" t="str">
        <f t="shared" si="7"/>
        <v/>
      </c>
      <c r="AJ166" s="144">
        <f t="shared" si="8"/>
        <v>5448</v>
      </c>
    </row>
    <row r="167" spans="1:36">
      <c r="C167" s="74" t="s">
        <v>1279</v>
      </c>
      <c r="F167" s="74">
        <v>0</v>
      </c>
      <c r="G167" s="94">
        <v>0</v>
      </c>
      <c r="I167" s="74">
        <v>0</v>
      </c>
      <c r="J167" s="74">
        <v>0</v>
      </c>
      <c r="K167" s="74">
        <v>0</v>
      </c>
      <c r="L167" s="74">
        <v>0</v>
      </c>
      <c r="M167" s="74">
        <v>0</v>
      </c>
      <c r="N167" s="74">
        <v>0</v>
      </c>
      <c r="O167" s="74">
        <v>0</v>
      </c>
      <c r="P167" s="74">
        <v>0</v>
      </c>
      <c r="Q167" s="74">
        <v>0</v>
      </c>
      <c r="R167" s="74">
        <v>0</v>
      </c>
      <c r="S167" s="74">
        <v>0</v>
      </c>
      <c r="T167" s="74">
        <v>0</v>
      </c>
      <c r="U167" s="74">
        <v>0</v>
      </c>
      <c r="AH167" s="143" t="str">
        <f t="shared" si="6"/>
        <v/>
      </c>
      <c r="AI167" s="142" t="str">
        <f t="shared" si="7"/>
        <v/>
      </c>
      <c r="AJ167" s="144">
        <f t="shared" si="8"/>
        <v>0</v>
      </c>
    </row>
    <row r="168" spans="1:36">
      <c r="C168" s="74" t="s">
        <v>1234</v>
      </c>
      <c r="F168" s="74">
        <v>1812</v>
      </c>
      <c r="G168" s="94">
        <v>1812</v>
      </c>
      <c r="I168" s="74">
        <v>151</v>
      </c>
      <c r="J168" s="74">
        <v>151</v>
      </c>
      <c r="K168" s="74">
        <v>151</v>
      </c>
      <c r="L168" s="74">
        <v>151</v>
      </c>
      <c r="M168" s="74">
        <v>151</v>
      </c>
      <c r="N168" s="74">
        <v>151</v>
      </c>
      <c r="O168" s="74">
        <v>151</v>
      </c>
      <c r="P168" s="74">
        <v>151</v>
      </c>
      <c r="Q168" s="74">
        <v>151</v>
      </c>
      <c r="R168" s="74">
        <v>151</v>
      </c>
      <c r="S168" s="74">
        <v>151</v>
      </c>
      <c r="T168" s="74">
        <v>151</v>
      </c>
      <c r="U168" s="74">
        <v>2088</v>
      </c>
      <c r="V168" s="74">
        <v>174</v>
      </c>
      <c r="W168" s="74">
        <v>174</v>
      </c>
      <c r="X168" s="74">
        <v>174</v>
      </c>
      <c r="Y168" s="74">
        <v>174</v>
      </c>
      <c r="Z168" s="74">
        <v>174</v>
      </c>
      <c r="AA168" s="74">
        <v>174</v>
      </c>
      <c r="AB168" s="74">
        <v>174</v>
      </c>
      <c r="AC168" s="74">
        <v>174</v>
      </c>
      <c r="AD168" s="74">
        <v>174</v>
      </c>
      <c r="AE168" s="74">
        <v>174</v>
      </c>
      <c r="AF168" s="74">
        <v>174</v>
      </c>
      <c r="AG168" s="74">
        <v>174</v>
      </c>
      <c r="AH168" s="143" t="str">
        <f t="shared" si="6"/>
        <v/>
      </c>
      <c r="AI168" s="142" t="str">
        <f t="shared" si="7"/>
        <v/>
      </c>
      <c r="AJ168" s="144">
        <f t="shared" si="8"/>
        <v>1812</v>
      </c>
    </row>
    <row r="169" spans="1:36">
      <c r="C169" s="74" t="s">
        <v>1284</v>
      </c>
      <c r="F169" s="74">
        <v>3.5999999999999992</v>
      </c>
      <c r="G169" s="94">
        <v>3.5999999999999992</v>
      </c>
      <c r="I169" s="74">
        <v>0.3</v>
      </c>
      <c r="J169" s="74">
        <v>0.3</v>
      </c>
      <c r="K169" s="74">
        <v>0.3</v>
      </c>
      <c r="L169" s="74">
        <v>0.3</v>
      </c>
      <c r="M169" s="74">
        <v>0.3</v>
      </c>
      <c r="N169" s="74">
        <v>0.3</v>
      </c>
      <c r="O169" s="74">
        <v>0.3</v>
      </c>
      <c r="P169" s="74">
        <v>0.3</v>
      </c>
      <c r="Q169" s="74">
        <v>0.3</v>
      </c>
      <c r="R169" s="74">
        <v>0.3</v>
      </c>
      <c r="S169" s="74">
        <v>0.3</v>
      </c>
      <c r="T169" s="74">
        <v>0.3</v>
      </c>
      <c r="U169" s="74">
        <v>3.5999999999999992</v>
      </c>
      <c r="V169" s="74">
        <v>0.3</v>
      </c>
      <c r="W169" s="74">
        <v>0.3</v>
      </c>
      <c r="X169" s="74">
        <v>0.3</v>
      </c>
      <c r="Y169" s="74">
        <v>0.3</v>
      </c>
      <c r="Z169" s="74">
        <v>0.3</v>
      </c>
      <c r="AA169" s="74">
        <v>0.3</v>
      </c>
      <c r="AB169" s="74">
        <v>0.3</v>
      </c>
      <c r="AC169" s="74">
        <v>0.3</v>
      </c>
      <c r="AD169" s="74">
        <v>0.3</v>
      </c>
      <c r="AE169" s="74">
        <v>0.3</v>
      </c>
      <c r="AF169" s="74">
        <v>0.3</v>
      </c>
      <c r="AG169" s="74">
        <v>0.3</v>
      </c>
      <c r="AH169" s="143" t="str">
        <f t="shared" si="6"/>
        <v/>
      </c>
      <c r="AI169" s="142" t="str">
        <f t="shared" si="7"/>
        <v/>
      </c>
      <c r="AJ169" s="144">
        <f t="shared" si="8"/>
        <v>3.5999999999999992</v>
      </c>
    </row>
    <row r="170" spans="1:36">
      <c r="C170" s="74" t="s">
        <v>1171</v>
      </c>
      <c r="F170" s="74">
        <v>0</v>
      </c>
      <c r="G170" s="9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4">
        <v>0</v>
      </c>
      <c r="S170" s="74">
        <v>0</v>
      </c>
      <c r="T170" s="74">
        <v>0</v>
      </c>
      <c r="U170" s="74">
        <v>0</v>
      </c>
      <c r="AH170" s="143" t="str">
        <f t="shared" si="6"/>
        <v/>
      </c>
      <c r="AI170" s="142" t="str">
        <f t="shared" si="7"/>
        <v/>
      </c>
      <c r="AJ170" s="144">
        <f t="shared" si="8"/>
        <v>0</v>
      </c>
    </row>
    <row r="171" spans="1:36">
      <c r="C171" s="74" t="s">
        <v>1309</v>
      </c>
      <c r="F171" s="74">
        <v>0</v>
      </c>
      <c r="G171" s="9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4">
        <v>0</v>
      </c>
      <c r="S171" s="74">
        <v>0</v>
      </c>
      <c r="T171" s="74">
        <v>0</v>
      </c>
      <c r="U171" s="74">
        <v>0</v>
      </c>
      <c r="AH171" s="143" t="str">
        <f t="shared" si="6"/>
        <v/>
      </c>
      <c r="AI171" s="142" t="str">
        <f t="shared" si="7"/>
        <v/>
      </c>
      <c r="AJ171" s="144">
        <f t="shared" si="8"/>
        <v>0</v>
      </c>
    </row>
    <row r="172" spans="1:36">
      <c r="C172" s="74" t="s">
        <v>1087</v>
      </c>
      <c r="F172" s="74">
        <v>60</v>
      </c>
      <c r="G172" s="94">
        <v>60</v>
      </c>
      <c r="I172" s="74">
        <v>5</v>
      </c>
      <c r="J172" s="74">
        <v>5</v>
      </c>
      <c r="K172" s="74">
        <v>5</v>
      </c>
      <c r="L172" s="74">
        <v>5</v>
      </c>
      <c r="M172" s="74">
        <v>5</v>
      </c>
      <c r="N172" s="74">
        <v>5</v>
      </c>
      <c r="O172" s="74">
        <v>5</v>
      </c>
      <c r="P172" s="74">
        <v>5</v>
      </c>
      <c r="Q172" s="74">
        <v>5</v>
      </c>
      <c r="R172" s="74">
        <v>5</v>
      </c>
      <c r="S172" s="74">
        <v>5</v>
      </c>
      <c r="T172" s="74">
        <v>5</v>
      </c>
      <c r="U172" s="74">
        <v>72</v>
      </c>
      <c r="V172" s="74">
        <v>6</v>
      </c>
      <c r="W172" s="74">
        <v>6</v>
      </c>
      <c r="X172" s="74">
        <v>6</v>
      </c>
      <c r="Y172" s="74">
        <v>6</v>
      </c>
      <c r="Z172" s="74">
        <v>6</v>
      </c>
      <c r="AA172" s="74">
        <v>6</v>
      </c>
      <c r="AB172" s="74">
        <v>6</v>
      </c>
      <c r="AC172" s="74">
        <v>6</v>
      </c>
      <c r="AD172" s="74">
        <v>6</v>
      </c>
      <c r="AE172" s="74">
        <v>6</v>
      </c>
      <c r="AF172" s="74">
        <v>6</v>
      </c>
      <c r="AG172" s="74">
        <v>6</v>
      </c>
      <c r="AH172" s="143" t="str">
        <f t="shared" si="6"/>
        <v/>
      </c>
      <c r="AI172" s="142" t="str">
        <f t="shared" si="7"/>
        <v/>
      </c>
      <c r="AJ172" s="144">
        <f t="shared" si="8"/>
        <v>60</v>
      </c>
    </row>
    <row r="173" spans="1:36">
      <c r="A173" s="74">
        <v>12209</v>
      </c>
      <c r="B173" s="74" t="s">
        <v>128</v>
      </c>
      <c r="C173" s="74" t="s">
        <v>1366</v>
      </c>
      <c r="D173" s="74">
        <v>29</v>
      </c>
      <c r="E173" s="74">
        <v>7325</v>
      </c>
      <c r="F173" s="74">
        <v>921.6</v>
      </c>
      <c r="G173" s="94">
        <v>921.6</v>
      </c>
      <c r="I173" s="74">
        <v>76.8</v>
      </c>
      <c r="J173" s="74">
        <v>76.8</v>
      </c>
      <c r="K173" s="74">
        <v>76.8</v>
      </c>
      <c r="L173" s="74">
        <v>76.8</v>
      </c>
      <c r="M173" s="74">
        <v>76.8</v>
      </c>
      <c r="N173" s="74">
        <v>76.8</v>
      </c>
      <c r="O173" s="74">
        <v>76.8</v>
      </c>
      <c r="P173" s="74">
        <v>76.8</v>
      </c>
      <c r="Q173" s="74">
        <v>76.8</v>
      </c>
      <c r="R173" s="74">
        <v>76.8</v>
      </c>
      <c r="S173" s="74">
        <v>76.8</v>
      </c>
      <c r="T173" s="74">
        <v>76.8</v>
      </c>
      <c r="U173" s="74">
        <v>1380</v>
      </c>
      <c r="V173" s="74">
        <v>115</v>
      </c>
      <c r="W173" s="74">
        <v>115</v>
      </c>
      <c r="X173" s="74">
        <v>115</v>
      </c>
      <c r="Y173" s="74">
        <v>115</v>
      </c>
      <c r="Z173" s="74">
        <v>115</v>
      </c>
      <c r="AA173" s="74">
        <v>115</v>
      </c>
      <c r="AB173" s="74">
        <v>115</v>
      </c>
      <c r="AC173" s="74">
        <v>115</v>
      </c>
      <c r="AD173" s="74">
        <v>115</v>
      </c>
      <c r="AE173" s="74">
        <v>115</v>
      </c>
      <c r="AF173" s="74">
        <v>115</v>
      </c>
      <c r="AG173" s="74">
        <v>115</v>
      </c>
      <c r="AH173" s="143">
        <f t="shared" si="6"/>
        <v>122104</v>
      </c>
      <c r="AI173" s="142" t="str">
        <f t="shared" si="7"/>
        <v>122104-000</v>
      </c>
      <c r="AJ173" s="144">
        <f t="shared" si="8"/>
        <v>921.5999999999998</v>
      </c>
    </row>
    <row r="174" spans="1:36">
      <c r="C174" s="74" t="s">
        <v>1255</v>
      </c>
      <c r="F174" s="74">
        <v>120</v>
      </c>
      <c r="G174" s="94">
        <v>120</v>
      </c>
      <c r="I174" s="74">
        <v>10</v>
      </c>
      <c r="J174" s="74">
        <v>10</v>
      </c>
      <c r="K174" s="74">
        <v>10</v>
      </c>
      <c r="L174" s="74">
        <v>10</v>
      </c>
      <c r="M174" s="74">
        <v>10</v>
      </c>
      <c r="N174" s="74">
        <v>10</v>
      </c>
      <c r="O174" s="74">
        <v>10</v>
      </c>
      <c r="P174" s="74">
        <v>10</v>
      </c>
      <c r="Q174" s="74">
        <v>10</v>
      </c>
      <c r="R174" s="74">
        <v>10</v>
      </c>
      <c r="S174" s="74">
        <v>10</v>
      </c>
      <c r="T174" s="74">
        <v>10</v>
      </c>
      <c r="U174" s="74">
        <v>120</v>
      </c>
      <c r="V174" s="74">
        <v>10</v>
      </c>
      <c r="W174" s="74">
        <v>10</v>
      </c>
      <c r="X174" s="74">
        <v>10</v>
      </c>
      <c r="Y174" s="74">
        <v>10</v>
      </c>
      <c r="Z174" s="74">
        <v>10</v>
      </c>
      <c r="AA174" s="74">
        <v>10</v>
      </c>
      <c r="AB174" s="74">
        <v>10</v>
      </c>
      <c r="AC174" s="74">
        <v>10</v>
      </c>
      <c r="AD174" s="74">
        <v>10</v>
      </c>
      <c r="AE174" s="74">
        <v>10</v>
      </c>
      <c r="AF174" s="74">
        <v>10</v>
      </c>
      <c r="AG174" s="74">
        <v>10</v>
      </c>
      <c r="AH174" s="143" t="str">
        <f t="shared" si="6"/>
        <v/>
      </c>
      <c r="AI174" s="142" t="str">
        <f t="shared" si="7"/>
        <v/>
      </c>
      <c r="AJ174" s="144">
        <f t="shared" si="8"/>
        <v>120</v>
      </c>
    </row>
    <row r="175" spans="1:36">
      <c r="C175" s="74" t="s">
        <v>1066</v>
      </c>
      <c r="F175" s="74">
        <v>1.2</v>
      </c>
      <c r="G175" s="94">
        <v>1.2</v>
      </c>
      <c r="I175" s="74">
        <v>0.1</v>
      </c>
      <c r="J175" s="74">
        <v>0.1</v>
      </c>
      <c r="K175" s="74">
        <v>0.1</v>
      </c>
      <c r="L175" s="74">
        <v>0.1</v>
      </c>
      <c r="M175" s="74">
        <v>0.1</v>
      </c>
      <c r="N175" s="74">
        <v>0.1</v>
      </c>
      <c r="O175" s="74">
        <v>0.1</v>
      </c>
      <c r="P175" s="74">
        <v>0.1</v>
      </c>
      <c r="Q175" s="74">
        <v>0.1</v>
      </c>
      <c r="R175" s="74">
        <v>0.1</v>
      </c>
      <c r="S175" s="74">
        <v>0.1</v>
      </c>
      <c r="T175" s="74">
        <v>0.1</v>
      </c>
      <c r="U175" s="74">
        <v>60</v>
      </c>
      <c r="V175" s="74">
        <v>5</v>
      </c>
      <c r="W175" s="74">
        <v>5</v>
      </c>
      <c r="X175" s="74">
        <v>5</v>
      </c>
      <c r="Y175" s="74">
        <v>5</v>
      </c>
      <c r="Z175" s="74">
        <v>5</v>
      </c>
      <c r="AA175" s="74">
        <v>5</v>
      </c>
      <c r="AB175" s="74">
        <v>5</v>
      </c>
      <c r="AC175" s="74">
        <v>5</v>
      </c>
      <c r="AD175" s="74">
        <v>5</v>
      </c>
      <c r="AE175" s="74">
        <v>5</v>
      </c>
      <c r="AF175" s="74">
        <v>5</v>
      </c>
      <c r="AG175" s="74">
        <v>5</v>
      </c>
      <c r="AH175" s="143" t="str">
        <f t="shared" si="6"/>
        <v/>
      </c>
      <c r="AI175" s="142" t="str">
        <f t="shared" si="7"/>
        <v/>
      </c>
      <c r="AJ175" s="144">
        <f t="shared" si="8"/>
        <v>1.2</v>
      </c>
    </row>
    <row r="176" spans="1:36">
      <c r="C176" s="74" t="s">
        <v>1327</v>
      </c>
      <c r="F176" s="74">
        <v>0</v>
      </c>
      <c r="G176" s="94">
        <v>0</v>
      </c>
      <c r="I176" s="74">
        <v>0</v>
      </c>
      <c r="J176" s="74">
        <v>0</v>
      </c>
      <c r="K176" s="74">
        <v>0</v>
      </c>
      <c r="L176" s="74">
        <v>0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  <c r="S176" s="74">
        <v>0</v>
      </c>
      <c r="T176" s="74">
        <v>0</v>
      </c>
      <c r="U176" s="74">
        <v>0</v>
      </c>
      <c r="AH176" s="143" t="str">
        <f t="shared" si="6"/>
        <v/>
      </c>
      <c r="AI176" s="142" t="str">
        <f t="shared" si="7"/>
        <v/>
      </c>
      <c r="AJ176" s="144">
        <f t="shared" si="8"/>
        <v>0</v>
      </c>
    </row>
    <row r="177" spans="3:36">
      <c r="C177" s="74" t="s">
        <v>1054</v>
      </c>
      <c r="F177" s="74">
        <v>0</v>
      </c>
      <c r="G177" s="9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AH177" s="143" t="str">
        <f t="shared" si="6"/>
        <v/>
      </c>
      <c r="AI177" s="142" t="str">
        <f t="shared" si="7"/>
        <v/>
      </c>
      <c r="AJ177" s="144">
        <f t="shared" si="8"/>
        <v>0</v>
      </c>
    </row>
    <row r="178" spans="3:36">
      <c r="C178" s="74" t="s">
        <v>1187</v>
      </c>
      <c r="F178" s="74">
        <v>2.4</v>
      </c>
      <c r="G178" s="94">
        <v>2.4</v>
      </c>
      <c r="I178" s="74">
        <v>0.2</v>
      </c>
      <c r="J178" s="74">
        <v>0.2</v>
      </c>
      <c r="K178" s="74">
        <v>0.2</v>
      </c>
      <c r="L178" s="74">
        <v>0.2</v>
      </c>
      <c r="M178" s="74">
        <v>0.2</v>
      </c>
      <c r="N178" s="74">
        <v>0.2</v>
      </c>
      <c r="O178" s="74">
        <v>0.2</v>
      </c>
      <c r="P178" s="74">
        <v>0.2</v>
      </c>
      <c r="Q178" s="74">
        <v>0.2</v>
      </c>
      <c r="R178" s="74">
        <v>0.2</v>
      </c>
      <c r="S178" s="74">
        <v>0.2</v>
      </c>
      <c r="T178" s="74">
        <v>0.2</v>
      </c>
      <c r="U178" s="74">
        <v>0</v>
      </c>
      <c r="AH178" s="143" t="str">
        <f t="shared" si="6"/>
        <v/>
      </c>
      <c r="AI178" s="142" t="str">
        <f t="shared" si="7"/>
        <v/>
      </c>
      <c r="AJ178" s="144">
        <f t="shared" si="8"/>
        <v>2.4</v>
      </c>
    </row>
    <row r="179" spans="3:36">
      <c r="C179" s="74" t="s">
        <v>1079</v>
      </c>
      <c r="F179" s="74">
        <v>0</v>
      </c>
      <c r="G179" s="94">
        <v>0</v>
      </c>
      <c r="I179" s="74">
        <v>0</v>
      </c>
      <c r="J179" s="74">
        <v>0</v>
      </c>
      <c r="K179" s="74">
        <v>0</v>
      </c>
      <c r="L179" s="74">
        <v>0</v>
      </c>
      <c r="M179" s="74">
        <v>0</v>
      </c>
      <c r="N179" s="74">
        <v>0</v>
      </c>
      <c r="O179" s="74">
        <v>0</v>
      </c>
      <c r="P179" s="74">
        <v>0</v>
      </c>
      <c r="Q179" s="74">
        <v>0</v>
      </c>
      <c r="R179" s="74">
        <v>0</v>
      </c>
      <c r="S179" s="74">
        <v>0</v>
      </c>
      <c r="T179" s="74">
        <v>0</v>
      </c>
      <c r="U179" s="74">
        <v>0</v>
      </c>
      <c r="AH179" s="143" t="str">
        <f t="shared" si="6"/>
        <v/>
      </c>
      <c r="AI179" s="142" t="str">
        <f t="shared" si="7"/>
        <v/>
      </c>
      <c r="AJ179" s="144">
        <f t="shared" si="8"/>
        <v>0</v>
      </c>
    </row>
    <row r="180" spans="3:36">
      <c r="C180" s="74" t="s">
        <v>1104</v>
      </c>
      <c r="F180" s="74">
        <v>0</v>
      </c>
      <c r="G180" s="9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4">
        <v>0</v>
      </c>
      <c r="AH180" s="143" t="str">
        <f t="shared" si="6"/>
        <v/>
      </c>
      <c r="AI180" s="142" t="str">
        <f t="shared" si="7"/>
        <v/>
      </c>
      <c r="AJ180" s="144">
        <f t="shared" si="8"/>
        <v>0</v>
      </c>
    </row>
    <row r="181" spans="3:36">
      <c r="C181" s="74" t="s">
        <v>1115</v>
      </c>
      <c r="F181" s="74">
        <v>0</v>
      </c>
      <c r="G181" s="94">
        <v>0</v>
      </c>
      <c r="I181" s="74">
        <v>0</v>
      </c>
      <c r="J181" s="74">
        <v>0</v>
      </c>
      <c r="K181" s="74">
        <v>0</v>
      </c>
      <c r="L181" s="74">
        <v>0</v>
      </c>
      <c r="M181" s="74">
        <v>0</v>
      </c>
      <c r="N181" s="74">
        <v>0</v>
      </c>
      <c r="O181" s="74">
        <v>0</v>
      </c>
      <c r="P181" s="74">
        <v>0</v>
      </c>
      <c r="Q181" s="74">
        <v>0</v>
      </c>
      <c r="R181" s="74">
        <v>0</v>
      </c>
      <c r="S181" s="74">
        <v>0</v>
      </c>
      <c r="T181" s="74">
        <v>0</v>
      </c>
      <c r="U181" s="74">
        <v>24</v>
      </c>
      <c r="V181" s="74">
        <v>2</v>
      </c>
      <c r="W181" s="74">
        <v>2</v>
      </c>
      <c r="X181" s="74">
        <v>2</v>
      </c>
      <c r="Y181" s="74">
        <v>2</v>
      </c>
      <c r="Z181" s="74">
        <v>2</v>
      </c>
      <c r="AA181" s="74">
        <v>2</v>
      </c>
      <c r="AB181" s="74">
        <v>2</v>
      </c>
      <c r="AC181" s="74">
        <v>2</v>
      </c>
      <c r="AD181" s="74">
        <v>2</v>
      </c>
      <c r="AE181" s="74">
        <v>2</v>
      </c>
      <c r="AF181" s="74">
        <v>2</v>
      </c>
      <c r="AG181" s="74">
        <v>2</v>
      </c>
      <c r="AH181" s="143" t="str">
        <f t="shared" si="6"/>
        <v/>
      </c>
      <c r="AI181" s="142" t="str">
        <f t="shared" si="7"/>
        <v/>
      </c>
      <c r="AJ181" s="144">
        <f t="shared" si="8"/>
        <v>0</v>
      </c>
    </row>
    <row r="182" spans="3:36">
      <c r="C182" s="74" t="s">
        <v>1144</v>
      </c>
      <c r="F182" s="74">
        <v>0</v>
      </c>
      <c r="G182" s="94">
        <v>0</v>
      </c>
      <c r="I182" s="74">
        <v>0</v>
      </c>
      <c r="J182" s="74">
        <v>0</v>
      </c>
      <c r="K182" s="74">
        <v>0</v>
      </c>
      <c r="L182" s="74">
        <v>0</v>
      </c>
      <c r="M182" s="74">
        <v>0</v>
      </c>
      <c r="N182" s="74">
        <v>0</v>
      </c>
      <c r="O182" s="74">
        <v>0</v>
      </c>
      <c r="P182" s="74">
        <v>0</v>
      </c>
      <c r="Q182" s="74">
        <v>0</v>
      </c>
      <c r="R182" s="74">
        <v>0</v>
      </c>
      <c r="S182" s="74">
        <v>0</v>
      </c>
      <c r="T182" s="74">
        <v>0</v>
      </c>
      <c r="U182" s="74">
        <v>156</v>
      </c>
      <c r="V182" s="74">
        <v>13</v>
      </c>
      <c r="W182" s="74">
        <v>13</v>
      </c>
      <c r="X182" s="74">
        <v>13</v>
      </c>
      <c r="Y182" s="74">
        <v>13</v>
      </c>
      <c r="Z182" s="74">
        <v>13</v>
      </c>
      <c r="AA182" s="74">
        <v>13</v>
      </c>
      <c r="AB182" s="74">
        <v>13</v>
      </c>
      <c r="AC182" s="74">
        <v>13</v>
      </c>
      <c r="AD182" s="74">
        <v>13</v>
      </c>
      <c r="AE182" s="74">
        <v>13</v>
      </c>
      <c r="AF182" s="74">
        <v>13</v>
      </c>
      <c r="AG182" s="74">
        <v>13</v>
      </c>
      <c r="AH182" s="143" t="str">
        <f t="shared" si="6"/>
        <v/>
      </c>
      <c r="AI182" s="142" t="str">
        <f t="shared" si="7"/>
        <v/>
      </c>
      <c r="AJ182" s="144">
        <f t="shared" si="8"/>
        <v>0</v>
      </c>
    </row>
    <row r="183" spans="3:36">
      <c r="C183" s="74" t="s">
        <v>1155</v>
      </c>
      <c r="F183" s="74">
        <v>0</v>
      </c>
      <c r="G183" s="94">
        <v>0</v>
      </c>
      <c r="I183" s="74">
        <v>0</v>
      </c>
      <c r="J183" s="74">
        <v>0</v>
      </c>
      <c r="K183" s="74">
        <v>0</v>
      </c>
      <c r="L183" s="74">
        <v>0</v>
      </c>
      <c r="M183" s="74">
        <v>0</v>
      </c>
      <c r="N183" s="74">
        <v>0</v>
      </c>
      <c r="O183" s="74">
        <v>0</v>
      </c>
      <c r="P183" s="74">
        <v>0</v>
      </c>
      <c r="Q183" s="74">
        <v>0</v>
      </c>
      <c r="R183" s="74">
        <v>0</v>
      </c>
      <c r="S183" s="74">
        <v>0</v>
      </c>
      <c r="T183" s="74">
        <v>0</v>
      </c>
      <c r="U183" s="74">
        <v>8.4</v>
      </c>
      <c r="V183" s="74">
        <v>0.7</v>
      </c>
      <c r="W183" s="74">
        <v>0.7</v>
      </c>
      <c r="X183" s="74">
        <v>0.7</v>
      </c>
      <c r="Y183" s="74">
        <v>0.7</v>
      </c>
      <c r="Z183" s="74">
        <v>0.7</v>
      </c>
      <c r="AA183" s="74">
        <v>0.7</v>
      </c>
      <c r="AB183" s="74">
        <v>0.7</v>
      </c>
      <c r="AC183" s="74">
        <v>0.7</v>
      </c>
      <c r="AD183" s="74">
        <v>0.7</v>
      </c>
      <c r="AE183" s="74">
        <v>0.7</v>
      </c>
      <c r="AF183" s="74">
        <v>0.7</v>
      </c>
      <c r="AG183" s="74">
        <v>0.7</v>
      </c>
      <c r="AH183" s="143" t="str">
        <f t="shared" si="6"/>
        <v/>
      </c>
      <c r="AI183" s="142" t="str">
        <f t="shared" si="7"/>
        <v/>
      </c>
      <c r="AJ183" s="144">
        <f t="shared" si="8"/>
        <v>0</v>
      </c>
    </row>
    <row r="184" spans="3:36">
      <c r="C184" s="74" t="s">
        <v>1046</v>
      </c>
      <c r="F184" s="74">
        <v>0</v>
      </c>
      <c r="G184" s="94">
        <v>0</v>
      </c>
      <c r="I184" s="74">
        <v>0</v>
      </c>
      <c r="J184" s="74">
        <v>0</v>
      </c>
      <c r="K184" s="74">
        <v>0</v>
      </c>
      <c r="L184" s="74">
        <v>0</v>
      </c>
      <c r="M184" s="74">
        <v>0</v>
      </c>
      <c r="N184" s="74">
        <v>0</v>
      </c>
      <c r="O184" s="74">
        <v>0</v>
      </c>
      <c r="P184" s="74">
        <v>0</v>
      </c>
      <c r="Q184" s="74">
        <v>0</v>
      </c>
      <c r="R184" s="74">
        <v>0</v>
      </c>
      <c r="S184" s="74">
        <v>0</v>
      </c>
      <c r="T184" s="74">
        <v>0</v>
      </c>
      <c r="U184" s="74">
        <v>0</v>
      </c>
      <c r="AH184" s="143" t="str">
        <f t="shared" si="6"/>
        <v/>
      </c>
      <c r="AI184" s="142" t="str">
        <f t="shared" si="7"/>
        <v/>
      </c>
      <c r="AJ184" s="144">
        <f t="shared" si="8"/>
        <v>0</v>
      </c>
    </row>
    <row r="185" spans="3:36">
      <c r="C185" s="74" t="s">
        <v>1176</v>
      </c>
      <c r="F185" s="74">
        <v>4.8</v>
      </c>
      <c r="G185" s="94">
        <v>4.8</v>
      </c>
      <c r="I185" s="74">
        <v>0.4</v>
      </c>
      <c r="J185" s="74">
        <v>0.4</v>
      </c>
      <c r="K185" s="74">
        <v>0.4</v>
      </c>
      <c r="L185" s="74">
        <v>0.4</v>
      </c>
      <c r="M185" s="74">
        <v>0.4</v>
      </c>
      <c r="N185" s="74">
        <v>0.4</v>
      </c>
      <c r="O185" s="74">
        <v>0.4</v>
      </c>
      <c r="P185" s="74">
        <v>0.4</v>
      </c>
      <c r="Q185" s="74">
        <v>0.4</v>
      </c>
      <c r="R185" s="74">
        <v>0.4</v>
      </c>
      <c r="S185" s="74">
        <v>0.4</v>
      </c>
      <c r="T185" s="74">
        <v>0.4</v>
      </c>
      <c r="U185" s="74">
        <v>4.8</v>
      </c>
      <c r="V185" s="74">
        <v>0.4</v>
      </c>
      <c r="W185" s="74">
        <v>0.4</v>
      </c>
      <c r="X185" s="74">
        <v>0.4</v>
      </c>
      <c r="Y185" s="74">
        <v>0.4</v>
      </c>
      <c r="Z185" s="74">
        <v>0.4</v>
      </c>
      <c r="AA185" s="74">
        <v>0.4</v>
      </c>
      <c r="AB185" s="74">
        <v>0.4</v>
      </c>
      <c r="AC185" s="74">
        <v>0.4</v>
      </c>
      <c r="AD185" s="74">
        <v>0.4</v>
      </c>
      <c r="AE185" s="74">
        <v>0.4</v>
      </c>
      <c r="AF185" s="74">
        <v>0.4</v>
      </c>
      <c r="AG185" s="74">
        <v>0.4</v>
      </c>
      <c r="AH185" s="143" t="str">
        <f t="shared" si="6"/>
        <v/>
      </c>
      <c r="AI185" s="142" t="str">
        <f t="shared" si="7"/>
        <v/>
      </c>
      <c r="AJ185" s="144">
        <f t="shared" si="8"/>
        <v>4.8</v>
      </c>
    </row>
    <row r="186" spans="3:36">
      <c r="C186" s="74" t="s">
        <v>1192</v>
      </c>
      <c r="F186" s="74">
        <v>1.2</v>
      </c>
      <c r="G186" s="94">
        <v>1.2</v>
      </c>
      <c r="I186" s="74">
        <v>0.1</v>
      </c>
      <c r="J186" s="74">
        <v>0.1</v>
      </c>
      <c r="K186" s="74">
        <v>0.1</v>
      </c>
      <c r="L186" s="74">
        <v>0.1</v>
      </c>
      <c r="M186" s="74">
        <v>0.1</v>
      </c>
      <c r="N186" s="74">
        <v>0.1</v>
      </c>
      <c r="O186" s="74">
        <v>0.1</v>
      </c>
      <c r="P186" s="74">
        <v>0.1</v>
      </c>
      <c r="Q186" s="74">
        <v>0.1</v>
      </c>
      <c r="R186" s="74">
        <v>0.1</v>
      </c>
      <c r="S186" s="74">
        <v>0.1</v>
      </c>
      <c r="T186" s="74">
        <v>0.1</v>
      </c>
      <c r="U186" s="74">
        <v>0</v>
      </c>
      <c r="AH186" s="143" t="str">
        <f t="shared" si="6"/>
        <v/>
      </c>
      <c r="AI186" s="142" t="str">
        <f t="shared" si="7"/>
        <v/>
      </c>
      <c r="AJ186" s="144">
        <f t="shared" si="8"/>
        <v>1.2</v>
      </c>
    </row>
    <row r="187" spans="3:36">
      <c r="C187" s="74" t="s">
        <v>1204</v>
      </c>
      <c r="F187" s="74">
        <v>84</v>
      </c>
      <c r="G187" s="94">
        <v>84</v>
      </c>
      <c r="I187" s="74">
        <v>7</v>
      </c>
      <c r="J187" s="74">
        <v>7</v>
      </c>
      <c r="K187" s="74">
        <v>7</v>
      </c>
      <c r="L187" s="74">
        <v>7</v>
      </c>
      <c r="M187" s="74">
        <v>7</v>
      </c>
      <c r="N187" s="74">
        <v>7</v>
      </c>
      <c r="O187" s="74">
        <v>7</v>
      </c>
      <c r="P187" s="74">
        <v>7</v>
      </c>
      <c r="Q187" s="74">
        <v>7</v>
      </c>
      <c r="R187" s="74">
        <v>7</v>
      </c>
      <c r="S187" s="74">
        <v>7</v>
      </c>
      <c r="T187" s="74">
        <v>7</v>
      </c>
      <c r="U187" s="74">
        <v>84</v>
      </c>
      <c r="V187" s="74">
        <v>7</v>
      </c>
      <c r="W187" s="74">
        <v>7</v>
      </c>
      <c r="X187" s="74">
        <v>7</v>
      </c>
      <c r="Y187" s="74">
        <v>7</v>
      </c>
      <c r="Z187" s="74">
        <v>7</v>
      </c>
      <c r="AA187" s="74">
        <v>7</v>
      </c>
      <c r="AB187" s="74">
        <v>7</v>
      </c>
      <c r="AC187" s="74">
        <v>7</v>
      </c>
      <c r="AD187" s="74">
        <v>7</v>
      </c>
      <c r="AE187" s="74">
        <v>7</v>
      </c>
      <c r="AF187" s="74">
        <v>7</v>
      </c>
      <c r="AG187" s="74">
        <v>7</v>
      </c>
      <c r="AH187" s="143" t="str">
        <f t="shared" si="6"/>
        <v/>
      </c>
      <c r="AI187" s="142" t="str">
        <f t="shared" si="7"/>
        <v/>
      </c>
      <c r="AJ187" s="144">
        <f t="shared" si="8"/>
        <v>84</v>
      </c>
    </row>
    <row r="188" spans="3:36">
      <c r="C188" s="74" t="s">
        <v>1241</v>
      </c>
      <c r="F188" s="74">
        <v>0</v>
      </c>
      <c r="G188" s="94">
        <v>0</v>
      </c>
      <c r="I188" s="74">
        <v>0</v>
      </c>
      <c r="J188" s="74">
        <v>0</v>
      </c>
      <c r="K188" s="74">
        <v>0</v>
      </c>
      <c r="L188" s="74">
        <v>0</v>
      </c>
      <c r="M188" s="74">
        <v>0</v>
      </c>
      <c r="N188" s="74">
        <v>0</v>
      </c>
      <c r="O188" s="74">
        <v>0</v>
      </c>
      <c r="P188" s="74">
        <v>0</v>
      </c>
      <c r="Q188" s="74">
        <v>0</v>
      </c>
      <c r="R188" s="74">
        <v>0</v>
      </c>
      <c r="S188" s="74">
        <v>0</v>
      </c>
      <c r="T188" s="74">
        <v>0</v>
      </c>
      <c r="U188" s="74">
        <v>10.800000000000002</v>
      </c>
      <c r="V188" s="74">
        <v>0.9</v>
      </c>
      <c r="W188" s="74">
        <v>0.9</v>
      </c>
      <c r="X188" s="74">
        <v>0.9</v>
      </c>
      <c r="Y188" s="74">
        <v>0.9</v>
      </c>
      <c r="Z188" s="74">
        <v>0.9</v>
      </c>
      <c r="AA188" s="74">
        <v>0.9</v>
      </c>
      <c r="AB188" s="74">
        <v>0.9</v>
      </c>
      <c r="AC188" s="74">
        <v>0.9</v>
      </c>
      <c r="AD188" s="74">
        <v>0.9</v>
      </c>
      <c r="AE188" s="74">
        <v>0.9</v>
      </c>
      <c r="AF188" s="74">
        <v>0.9</v>
      </c>
      <c r="AG188" s="74">
        <v>0.9</v>
      </c>
      <c r="AH188" s="143" t="str">
        <f t="shared" si="6"/>
        <v/>
      </c>
      <c r="AI188" s="142" t="str">
        <f t="shared" si="7"/>
        <v/>
      </c>
      <c r="AJ188" s="144">
        <f t="shared" si="8"/>
        <v>0</v>
      </c>
    </row>
    <row r="189" spans="3:36">
      <c r="C189" s="74" t="s">
        <v>1343</v>
      </c>
      <c r="F189" s="74">
        <v>0</v>
      </c>
      <c r="G189" s="94">
        <v>0</v>
      </c>
      <c r="I189" s="74">
        <v>0</v>
      </c>
      <c r="J189" s="74">
        <v>0</v>
      </c>
      <c r="K189" s="74">
        <v>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74">
        <v>0</v>
      </c>
      <c r="R189" s="74">
        <v>0</v>
      </c>
      <c r="S189" s="74">
        <v>0</v>
      </c>
      <c r="T189" s="74">
        <v>0</v>
      </c>
      <c r="U189" s="74">
        <v>0</v>
      </c>
      <c r="AH189" s="143" t="str">
        <f t="shared" si="6"/>
        <v/>
      </c>
      <c r="AI189" s="142" t="str">
        <f t="shared" si="7"/>
        <v/>
      </c>
      <c r="AJ189" s="144">
        <f t="shared" si="8"/>
        <v>0</v>
      </c>
    </row>
    <row r="190" spans="3:36">
      <c r="C190" s="74" t="s">
        <v>1094</v>
      </c>
      <c r="F190" s="74">
        <v>0</v>
      </c>
      <c r="G190" s="94">
        <v>0</v>
      </c>
      <c r="I190" s="74">
        <v>0</v>
      </c>
      <c r="J190" s="74">
        <v>0</v>
      </c>
      <c r="K190" s="74">
        <v>0</v>
      </c>
      <c r="L190" s="74">
        <v>0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4">
        <v>0</v>
      </c>
      <c r="S190" s="74">
        <v>0</v>
      </c>
      <c r="T190" s="74">
        <v>0</v>
      </c>
      <c r="U190" s="74">
        <v>0</v>
      </c>
      <c r="AH190" s="143" t="str">
        <f t="shared" si="6"/>
        <v/>
      </c>
      <c r="AI190" s="142" t="str">
        <f t="shared" si="7"/>
        <v/>
      </c>
      <c r="AJ190" s="144">
        <f t="shared" si="8"/>
        <v>0</v>
      </c>
    </row>
    <row r="191" spans="3:36">
      <c r="C191" s="74" t="s">
        <v>1315</v>
      </c>
      <c r="F191" s="74">
        <v>132</v>
      </c>
      <c r="G191" s="94">
        <v>132</v>
      </c>
      <c r="I191" s="74">
        <v>11</v>
      </c>
      <c r="J191" s="74">
        <v>11</v>
      </c>
      <c r="K191" s="74">
        <v>11</v>
      </c>
      <c r="L191" s="74">
        <v>11</v>
      </c>
      <c r="M191" s="74">
        <v>11</v>
      </c>
      <c r="N191" s="74">
        <v>11</v>
      </c>
      <c r="O191" s="74">
        <v>11</v>
      </c>
      <c r="P191" s="74">
        <v>11</v>
      </c>
      <c r="Q191" s="74">
        <v>11</v>
      </c>
      <c r="R191" s="74">
        <v>11</v>
      </c>
      <c r="S191" s="74">
        <v>11</v>
      </c>
      <c r="T191" s="74">
        <v>11</v>
      </c>
      <c r="U191" s="74">
        <v>48</v>
      </c>
      <c r="V191" s="74">
        <v>4</v>
      </c>
      <c r="W191" s="74">
        <v>4</v>
      </c>
      <c r="X191" s="74">
        <v>4</v>
      </c>
      <c r="Y191" s="74">
        <v>4</v>
      </c>
      <c r="Z191" s="74">
        <v>4</v>
      </c>
      <c r="AA191" s="74">
        <v>4</v>
      </c>
      <c r="AB191" s="74">
        <v>4</v>
      </c>
      <c r="AC191" s="74">
        <v>4</v>
      </c>
      <c r="AD191" s="74">
        <v>4</v>
      </c>
      <c r="AE191" s="74">
        <v>4</v>
      </c>
      <c r="AF191" s="74">
        <v>4</v>
      </c>
      <c r="AG191" s="74">
        <v>4</v>
      </c>
      <c r="AH191" s="143" t="str">
        <f t="shared" si="6"/>
        <v/>
      </c>
      <c r="AI191" s="142" t="str">
        <f t="shared" si="7"/>
        <v/>
      </c>
      <c r="AJ191" s="144">
        <f t="shared" si="8"/>
        <v>132</v>
      </c>
    </row>
    <row r="192" spans="3:36">
      <c r="C192" s="74" t="s">
        <v>1040</v>
      </c>
      <c r="F192" s="74">
        <v>0</v>
      </c>
      <c r="G192" s="94">
        <v>0</v>
      </c>
      <c r="I192" s="74">
        <v>0</v>
      </c>
      <c r="J192" s="74">
        <v>0</v>
      </c>
      <c r="K192" s="74">
        <v>0</v>
      </c>
      <c r="L192" s="74">
        <v>0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4">
        <v>0</v>
      </c>
      <c r="S192" s="74">
        <v>0</v>
      </c>
      <c r="T192" s="74">
        <v>0</v>
      </c>
      <c r="U192" s="74">
        <v>0</v>
      </c>
      <c r="AH192" s="143" t="str">
        <f t="shared" si="6"/>
        <v/>
      </c>
      <c r="AI192" s="142" t="str">
        <f t="shared" si="7"/>
        <v/>
      </c>
      <c r="AJ192" s="144">
        <f t="shared" si="8"/>
        <v>0</v>
      </c>
    </row>
    <row r="193" spans="1:36">
      <c r="C193" s="74" t="s">
        <v>1296</v>
      </c>
      <c r="F193" s="74">
        <v>60</v>
      </c>
      <c r="G193" s="94">
        <v>60</v>
      </c>
      <c r="I193" s="74">
        <v>5</v>
      </c>
      <c r="J193" s="74">
        <v>5</v>
      </c>
      <c r="K193" s="74">
        <v>5</v>
      </c>
      <c r="L193" s="74">
        <v>5</v>
      </c>
      <c r="M193" s="74">
        <v>5</v>
      </c>
      <c r="N193" s="74">
        <v>5</v>
      </c>
      <c r="O193" s="74">
        <v>5</v>
      </c>
      <c r="P193" s="74">
        <v>5</v>
      </c>
      <c r="Q193" s="74">
        <v>5</v>
      </c>
      <c r="R193" s="74">
        <v>5</v>
      </c>
      <c r="S193" s="74">
        <v>5</v>
      </c>
      <c r="T193" s="74">
        <v>5</v>
      </c>
      <c r="U193" s="74">
        <v>48</v>
      </c>
      <c r="V193" s="74">
        <v>4</v>
      </c>
      <c r="W193" s="74">
        <v>4</v>
      </c>
      <c r="X193" s="74">
        <v>4</v>
      </c>
      <c r="Y193" s="74">
        <v>4</v>
      </c>
      <c r="Z193" s="74">
        <v>4</v>
      </c>
      <c r="AA193" s="74">
        <v>4</v>
      </c>
      <c r="AB193" s="74">
        <v>4</v>
      </c>
      <c r="AC193" s="74">
        <v>4</v>
      </c>
      <c r="AD193" s="74">
        <v>4</v>
      </c>
      <c r="AE193" s="74">
        <v>4</v>
      </c>
      <c r="AF193" s="74">
        <v>4</v>
      </c>
      <c r="AG193" s="74">
        <v>4</v>
      </c>
      <c r="AH193" s="143" t="str">
        <f t="shared" si="6"/>
        <v/>
      </c>
      <c r="AI193" s="142" t="str">
        <f t="shared" si="7"/>
        <v/>
      </c>
      <c r="AJ193" s="144">
        <f t="shared" si="8"/>
        <v>60</v>
      </c>
    </row>
    <row r="194" spans="1:36">
      <c r="C194" s="74" t="s">
        <v>1221</v>
      </c>
      <c r="F194" s="74">
        <v>432</v>
      </c>
      <c r="G194" s="94">
        <v>432</v>
      </c>
      <c r="I194" s="74">
        <v>36</v>
      </c>
      <c r="J194" s="74">
        <v>36</v>
      </c>
      <c r="K194" s="74">
        <v>36</v>
      </c>
      <c r="L194" s="74">
        <v>36</v>
      </c>
      <c r="M194" s="74">
        <v>36</v>
      </c>
      <c r="N194" s="74">
        <v>36</v>
      </c>
      <c r="O194" s="74">
        <v>36</v>
      </c>
      <c r="P194" s="74">
        <v>36</v>
      </c>
      <c r="Q194" s="74">
        <v>36</v>
      </c>
      <c r="R194" s="74">
        <v>36</v>
      </c>
      <c r="S194" s="74">
        <v>36</v>
      </c>
      <c r="T194" s="74">
        <v>36</v>
      </c>
      <c r="U194" s="74">
        <v>612</v>
      </c>
      <c r="V194" s="74">
        <v>51</v>
      </c>
      <c r="W194" s="74">
        <v>51</v>
      </c>
      <c r="X194" s="74">
        <v>51</v>
      </c>
      <c r="Y194" s="74">
        <v>51</v>
      </c>
      <c r="Z194" s="74">
        <v>51</v>
      </c>
      <c r="AA194" s="74">
        <v>51</v>
      </c>
      <c r="AB194" s="74">
        <v>51</v>
      </c>
      <c r="AC194" s="74">
        <v>51</v>
      </c>
      <c r="AD194" s="74">
        <v>51</v>
      </c>
      <c r="AE194" s="74">
        <v>51</v>
      </c>
      <c r="AF194" s="74">
        <v>51</v>
      </c>
      <c r="AG194" s="74">
        <v>51</v>
      </c>
      <c r="AH194" s="143" t="str">
        <f t="shared" si="6"/>
        <v/>
      </c>
      <c r="AI194" s="142" t="str">
        <f t="shared" si="7"/>
        <v/>
      </c>
      <c r="AJ194" s="144">
        <f t="shared" si="8"/>
        <v>432</v>
      </c>
    </row>
    <row r="195" spans="1:36">
      <c r="C195" s="74" t="s">
        <v>1334</v>
      </c>
      <c r="F195" s="74">
        <v>0</v>
      </c>
      <c r="G195" s="94">
        <v>0</v>
      </c>
      <c r="I195" s="74">
        <v>0</v>
      </c>
      <c r="J195" s="74">
        <v>0</v>
      </c>
      <c r="K195" s="74">
        <v>0</v>
      </c>
      <c r="L195" s="74">
        <v>0</v>
      </c>
      <c r="M195" s="74">
        <v>0</v>
      </c>
      <c r="N195" s="74">
        <v>0</v>
      </c>
      <c r="O195" s="74">
        <v>0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4">
        <v>0</v>
      </c>
      <c r="AH195" s="143" t="str">
        <f t="shared" si="6"/>
        <v/>
      </c>
      <c r="AI195" s="142" t="str">
        <f t="shared" si="7"/>
        <v/>
      </c>
      <c r="AJ195" s="144">
        <f t="shared" si="8"/>
        <v>0</v>
      </c>
    </row>
    <row r="196" spans="1:36">
      <c r="C196" s="74" t="s">
        <v>1034</v>
      </c>
      <c r="F196" s="74">
        <v>0</v>
      </c>
      <c r="G196" s="94">
        <v>0</v>
      </c>
      <c r="I196" s="74">
        <v>0</v>
      </c>
      <c r="J196" s="74">
        <v>0</v>
      </c>
      <c r="K196" s="74">
        <v>0</v>
      </c>
      <c r="L196" s="74">
        <v>0</v>
      </c>
      <c r="M196" s="74">
        <v>0</v>
      </c>
      <c r="N196" s="74">
        <v>0</v>
      </c>
      <c r="O196" s="74">
        <v>0</v>
      </c>
      <c r="P196" s="74">
        <v>0</v>
      </c>
      <c r="Q196" s="74">
        <v>0</v>
      </c>
      <c r="R196" s="74">
        <v>0</v>
      </c>
      <c r="S196" s="74">
        <v>0</v>
      </c>
      <c r="T196" s="74">
        <v>0</v>
      </c>
      <c r="U196" s="74">
        <v>0</v>
      </c>
      <c r="AH196" s="143" t="str">
        <f t="shared" si="6"/>
        <v/>
      </c>
      <c r="AI196" s="142" t="str">
        <f t="shared" si="7"/>
        <v/>
      </c>
      <c r="AJ196" s="144">
        <f t="shared" si="8"/>
        <v>0</v>
      </c>
    </row>
    <row r="197" spans="1:36">
      <c r="C197" s="74" t="s">
        <v>1138</v>
      </c>
      <c r="F197" s="74">
        <v>0</v>
      </c>
      <c r="G197" s="94">
        <v>0</v>
      </c>
      <c r="I197" s="74">
        <v>0</v>
      </c>
      <c r="J197" s="74">
        <v>0</v>
      </c>
      <c r="K197" s="74">
        <v>0</v>
      </c>
      <c r="L197" s="74">
        <v>0</v>
      </c>
      <c r="M197" s="74">
        <v>0</v>
      </c>
      <c r="N197" s="74">
        <v>0</v>
      </c>
      <c r="O197" s="74">
        <v>0</v>
      </c>
      <c r="P197" s="74">
        <v>0</v>
      </c>
      <c r="Q197" s="74">
        <v>0</v>
      </c>
      <c r="R197" s="74">
        <v>0</v>
      </c>
      <c r="S197" s="74">
        <v>0</v>
      </c>
      <c r="T197" s="74">
        <v>0</v>
      </c>
      <c r="U197" s="74">
        <v>24</v>
      </c>
      <c r="V197" s="74">
        <v>2</v>
      </c>
      <c r="W197" s="74">
        <v>2</v>
      </c>
      <c r="X197" s="74">
        <v>2</v>
      </c>
      <c r="Y197" s="74">
        <v>2</v>
      </c>
      <c r="Z197" s="74">
        <v>2</v>
      </c>
      <c r="AA197" s="74">
        <v>2</v>
      </c>
      <c r="AB197" s="74">
        <v>2</v>
      </c>
      <c r="AC197" s="74">
        <v>2</v>
      </c>
      <c r="AD197" s="74">
        <v>2</v>
      </c>
      <c r="AE197" s="74">
        <v>2</v>
      </c>
      <c r="AF197" s="74">
        <v>2</v>
      </c>
      <c r="AG197" s="74">
        <v>2</v>
      </c>
      <c r="AH197" s="143" t="str">
        <f t="shared" si="6"/>
        <v/>
      </c>
      <c r="AI197" s="142" t="str">
        <f t="shared" si="7"/>
        <v/>
      </c>
      <c r="AJ197" s="144">
        <f t="shared" si="8"/>
        <v>0</v>
      </c>
    </row>
    <row r="198" spans="1:36">
      <c r="C198" s="74" t="s">
        <v>1290</v>
      </c>
      <c r="F198" s="74">
        <v>0</v>
      </c>
      <c r="G198" s="94">
        <v>0</v>
      </c>
      <c r="I198" s="74">
        <v>0</v>
      </c>
      <c r="J198" s="74">
        <v>0</v>
      </c>
      <c r="K198" s="74">
        <v>0</v>
      </c>
      <c r="L198" s="74">
        <v>0</v>
      </c>
      <c r="M198" s="74">
        <v>0</v>
      </c>
      <c r="N198" s="74">
        <v>0</v>
      </c>
      <c r="O198" s="74">
        <v>0</v>
      </c>
      <c r="P198" s="74">
        <v>0</v>
      </c>
      <c r="Q198" s="74">
        <v>0</v>
      </c>
      <c r="R198" s="74">
        <v>0</v>
      </c>
      <c r="S198" s="74">
        <v>0</v>
      </c>
      <c r="T198" s="74">
        <v>0</v>
      </c>
      <c r="U198" s="74">
        <v>60</v>
      </c>
      <c r="V198" s="74">
        <v>5</v>
      </c>
      <c r="W198" s="74">
        <v>5</v>
      </c>
      <c r="X198" s="74">
        <v>5</v>
      </c>
      <c r="Y198" s="74">
        <v>5</v>
      </c>
      <c r="Z198" s="74">
        <v>5</v>
      </c>
      <c r="AA198" s="74">
        <v>5</v>
      </c>
      <c r="AB198" s="74">
        <v>5</v>
      </c>
      <c r="AC198" s="74">
        <v>5</v>
      </c>
      <c r="AD198" s="74">
        <v>5</v>
      </c>
      <c r="AE198" s="74">
        <v>5</v>
      </c>
      <c r="AF198" s="74">
        <v>5</v>
      </c>
      <c r="AG198" s="74">
        <v>5</v>
      </c>
      <c r="AH198" s="143" t="str">
        <f t="shared" si="6"/>
        <v/>
      </c>
      <c r="AI198" s="142" t="str">
        <f t="shared" si="7"/>
        <v/>
      </c>
      <c r="AJ198" s="144">
        <f t="shared" si="8"/>
        <v>0</v>
      </c>
    </row>
    <row r="199" spans="1:36">
      <c r="C199" s="74" t="s">
        <v>1132</v>
      </c>
      <c r="F199" s="74">
        <v>12</v>
      </c>
      <c r="G199" s="94">
        <v>12</v>
      </c>
      <c r="I199" s="74">
        <v>1</v>
      </c>
      <c r="J199" s="74">
        <v>1</v>
      </c>
      <c r="K199" s="74">
        <v>1</v>
      </c>
      <c r="L199" s="74">
        <v>1</v>
      </c>
      <c r="M199" s="74">
        <v>1</v>
      </c>
      <c r="N199" s="74">
        <v>1</v>
      </c>
      <c r="O199" s="74">
        <v>1</v>
      </c>
      <c r="P199" s="74">
        <v>1</v>
      </c>
      <c r="Q199" s="74">
        <v>1</v>
      </c>
      <c r="R199" s="74">
        <v>1</v>
      </c>
      <c r="S199" s="74">
        <v>1</v>
      </c>
      <c r="T199" s="74">
        <v>1</v>
      </c>
      <c r="U199" s="74">
        <v>84</v>
      </c>
      <c r="V199" s="74">
        <v>7</v>
      </c>
      <c r="W199" s="74">
        <v>7</v>
      </c>
      <c r="X199" s="74">
        <v>7</v>
      </c>
      <c r="Y199" s="74">
        <v>7</v>
      </c>
      <c r="Z199" s="74">
        <v>7</v>
      </c>
      <c r="AA199" s="74">
        <v>7</v>
      </c>
      <c r="AB199" s="74">
        <v>7</v>
      </c>
      <c r="AC199" s="74">
        <v>7</v>
      </c>
      <c r="AD199" s="74">
        <v>7</v>
      </c>
      <c r="AE199" s="74">
        <v>7</v>
      </c>
      <c r="AF199" s="74">
        <v>7</v>
      </c>
      <c r="AG199" s="74">
        <v>7</v>
      </c>
      <c r="AH199" s="143" t="str">
        <f t="shared" si="6"/>
        <v/>
      </c>
      <c r="AI199" s="142" t="str">
        <f t="shared" si="7"/>
        <v/>
      </c>
      <c r="AJ199" s="144">
        <f t="shared" si="8"/>
        <v>12</v>
      </c>
    </row>
    <row r="200" spans="1:36">
      <c r="C200" s="74" t="s">
        <v>1279</v>
      </c>
      <c r="F200" s="74">
        <v>0</v>
      </c>
      <c r="G200" s="94">
        <v>0</v>
      </c>
      <c r="I200" s="74">
        <v>0</v>
      </c>
      <c r="J200" s="74">
        <v>0</v>
      </c>
      <c r="K200" s="74">
        <v>0</v>
      </c>
      <c r="L200" s="74">
        <v>0</v>
      </c>
      <c r="M200" s="74">
        <v>0</v>
      </c>
      <c r="N200" s="74">
        <v>0</v>
      </c>
      <c r="O200" s="74">
        <v>0</v>
      </c>
      <c r="P200" s="74">
        <v>0</v>
      </c>
      <c r="Q200" s="74">
        <v>0</v>
      </c>
      <c r="R200" s="74">
        <v>0</v>
      </c>
      <c r="S200" s="74">
        <v>0</v>
      </c>
      <c r="T200" s="74">
        <v>0</v>
      </c>
      <c r="U200" s="74">
        <v>0</v>
      </c>
      <c r="AH200" s="143" t="str">
        <f t="shared" ref="AH200:AH238" si="9">IF(SUM($D200:$AG200)&lt;&gt;0,IFERROR(IFERROR(INDEX(pname,MATCH($B200,pid_fao,0),1),INDEX(pname,MATCH($B200,pid_th,0),1)),""),"")</f>
        <v/>
      </c>
      <c r="AI200" s="142" t="str">
        <f t="shared" ref="AI200:AI238" si="10">IF(SUM($D200:$AG200)&lt;&gt;0,IFERROR(IFERROR(INDEX(pname,MATCH($B200,pid_fao,0),5),INDEX(pname,MATCH($B200,pid_th,0),5)),""),"")</f>
        <v/>
      </c>
      <c r="AJ200" s="144">
        <f t="shared" si="8"/>
        <v>0</v>
      </c>
    </row>
    <row r="201" spans="1:36">
      <c r="C201" s="74" t="s">
        <v>1234</v>
      </c>
      <c r="F201" s="74">
        <v>72</v>
      </c>
      <c r="G201" s="94">
        <v>72</v>
      </c>
      <c r="I201" s="74">
        <v>6</v>
      </c>
      <c r="J201" s="74">
        <v>6</v>
      </c>
      <c r="K201" s="74">
        <v>6</v>
      </c>
      <c r="L201" s="74">
        <v>6</v>
      </c>
      <c r="M201" s="74">
        <v>6</v>
      </c>
      <c r="N201" s="74">
        <v>6</v>
      </c>
      <c r="O201" s="74">
        <v>6</v>
      </c>
      <c r="P201" s="74">
        <v>6</v>
      </c>
      <c r="Q201" s="74">
        <v>6</v>
      </c>
      <c r="R201" s="74">
        <v>6</v>
      </c>
      <c r="S201" s="74">
        <v>6</v>
      </c>
      <c r="T201" s="74">
        <v>6</v>
      </c>
      <c r="U201" s="74">
        <v>36</v>
      </c>
      <c r="V201" s="74">
        <v>3</v>
      </c>
      <c r="W201" s="74">
        <v>3</v>
      </c>
      <c r="X201" s="74">
        <v>3</v>
      </c>
      <c r="Y201" s="74">
        <v>3</v>
      </c>
      <c r="Z201" s="74">
        <v>3</v>
      </c>
      <c r="AA201" s="74">
        <v>3</v>
      </c>
      <c r="AB201" s="74">
        <v>3</v>
      </c>
      <c r="AC201" s="74">
        <v>3</v>
      </c>
      <c r="AD201" s="74">
        <v>3</v>
      </c>
      <c r="AE201" s="74">
        <v>3</v>
      </c>
      <c r="AF201" s="74">
        <v>3</v>
      </c>
      <c r="AG201" s="74">
        <v>3</v>
      </c>
      <c r="AH201" s="143" t="str">
        <f t="shared" si="9"/>
        <v/>
      </c>
      <c r="AI201" s="142" t="str">
        <f t="shared" si="10"/>
        <v/>
      </c>
      <c r="AJ201" s="144">
        <f t="shared" ref="AJ201:AJ238" si="11">SUM(I201:T201)</f>
        <v>72</v>
      </c>
    </row>
    <row r="202" spans="1:36">
      <c r="C202" s="74" t="s">
        <v>1284</v>
      </c>
      <c r="F202" s="74">
        <v>0</v>
      </c>
      <c r="G202" s="94">
        <v>0</v>
      </c>
      <c r="I202" s="74">
        <v>0</v>
      </c>
      <c r="J202" s="74">
        <v>0</v>
      </c>
      <c r="K202" s="74">
        <v>0</v>
      </c>
      <c r="L202" s="74">
        <v>0</v>
      </c>
      <c r="M202" s="74">
        <v>0</v>
      </c>
      <c r="N202" s="74">
        <v>0</v>
      </c>
      <c r="O202" s="74">
        <v>0</v>
      </c>
      <c r="P202" s="74">
        <v>0</v>
      </c>
      <c r="Q202" s="74">
        <v>0</v>
      </c>
      <c r="R202" s="74">
        <v>0</v>
      </c>
      <c r="S202" s="74">
        <v>0</v>
      </c>
      <c r="T202" s="74">
        <v>0</v>
      </c>
      <c r="U202" s="74">
        <v>0</v>
      </c>
      <c r="AH202" s="143" t="str">
        <f t="shared" si="9"/>
        <v/>
      </c>
      <c r="AI202" s="142" t="str">
        <f t="shared" si="10"/>
        <v/>
      </c>
      <c r="AJ202" s="144">
        <f t="shared" si="11"/>
        <v>0</v>
      </c>
    </row>
    <row r="203" spans="1:36">
      <c r="C203" s="74" t="s">
        <v>1171</v>
      </c>
      <c r="F203" s="74">
        <v>0</v>
      </c>
      <c r="G203" s="94">
        <v>0</v>
      </c>
      <c r="I203" s="74">
        <v>0</v>
      </c>
      <c r="J203" s="74">
        <v>0</v>
      </c>
      <c r="K203" s="74">
        <v>0</v>
      </c>
      <c r="L203" s="74">
        <v>0</v>
      </c>
      <c r="M203" s="74">
        <v>0</v>
      </c>
      <c r="N203" s="74">
        <v>0</v>
      </c>
      <c r="O203" s="74">
        <v>0</v>
      </c>
      <c r="P203" s="74">
        <v>0</v>
      </c>
      <c r="Q203" s="74">
        <v>0</v>
      </c>
      <c r="R203" s="74">
        <v>0</v>
      </c>
      <c r="S203" s="74">
        <v>0</v>
      </c>
      <c r="T203" s="74">
        <v>0</v>
      </c>
      <c r="U203" s="74">
        <v>0</v>
      </c>
      <c r="AH203" s="143" t="str">
        <f t="shared" si="9"/>
        <v/>
      </c>
      <c r="AI203" s="142" t="str">
        <f t="shared" si="10"/>
        <v/>
      </c>
      <c r="AJ203" s="144">
        <f t="shared" si="11"/>
        <v>0</v>
      </c>
    </row>
    <row r="204" spans="1:36">
      <c r="C204" s="74" t="s">
        <v>1309</v>
      </c>
      <c r="F204" s="74">
        <v>0</v>
      </c>
      <c r="G204" s="94">
        <v>0</v>
      </c>
      <c r="I204" s="74">
        <v>0</v>
      </c>
      <c r="J204" s="74">
        <v>0</v>
      </c>
      <c r="K204" s="74">
        <v>0</v>
      </c>
      <c r="L204" s="74">
        <v>0</v>
      </c>
      <c r="M204" s="74">
        <v>0</v>
      </c>
      <c r="N204" s="74">
        <v>0</v>
      </c>
      <c r="O204" s="74">
        <v>0</v>
      </c>
      <c r="P204" s="74">
        <v>0</v>
      </c>
      <c r="Q204" s="74">
        <v>0</v>
      </c>
      <c r="R204" s="74">
        <v>0</v>
      </c>
      <c r="S204" s="74">
        <v>0</v>
      </c>
      <c r="T204" s="74">
        <v>0</v>
      </c>
      <c r="U204" s="74">
        <v>0</v>
      </c>
      <c r="AH204" s="143" t="str">
        <f t="shared" si="9"/>
        <v/>
      </c>
      <c r="AI204" s="142" t="str">
        <f t="shared" si="10"/>
        <v/>
      </c>
      <c r="AJ204" s="144">
        <f t="shared" si="11"/>
        <v>0</v>
      </c>
    </row>
    <row r="205" spans="1:36">
      <c r="C205" s="74" t="s">
        <v>1087</v>
      </c>
      <c r="F205" s="74">
        <v>0</v>
      </c>
      <c r="G205" s="94">
        <v>0</v>
      </c>
      <c r="I205" s="74">
        <v>0</v>
      </c>
      <c r="J205" s="74">
        <v>0</v>
      </c>
      <c r="K205" s="74">
        <v>0</v>
      </c>
      <c r="L205" s="74">
        <v>0</v>
      </c>
      <c r="M205" s="74">
        <v>0</v>
      </c>
      <c r="N205" s="74">
        <v>0</v>
      </c>
      <c r="O205" s="74">
        <v>0</v>
      </c>
      <c r="P205" s="74">
        <v>0</v>
      </c>
      <c r="Q205" s="74">
        <v>0</v>
      </c>
      <c r="R205" s="74">
        <v>0</v>
      </c>
      <c r="S205" s="74">
        <v>0</v>
      </c>
      <c r="T205" s="74">
        <v>0</v>
      </c>
      <c r="U205" s="74">
        <v>0</v>
      </c>
      <c r="AH205" s="143" t="str">
        <f t="shared" si="9"/>
        <v/>
      </c>
      <c r="AI205" s="142" t="str">
        <f t="shared" si="10"/>
        <v/>
      </c>
      <c r="AJ205" s="144">
        <f t="shared" si="11"/>
        <v>0</v>
      </c>
    </row>
    <row r="206" spans="1:36">
      <c r="A206" s="74">
        <v>12210</v>
      </c>
      <c r="B206" s="74" t="s">
        <v>131</v>
      </c>
      <c r="C206" s="74" t="s">
        <v>1366</v>
      </c>
      <c r="D206" s="74">
        <v>7445</v>
      </c>
      <c r="E206" s="74">
        <v>7325</v>
      </c>
      <c r="F206" s="74">
        <v>45410</v>
      </c>
      <c r="G206" s="94">
        <v>45410</v>
      </c>
      <c r="I206" s="74">
        <v>3784</v>
      </c>
      <c r="J206" s="74">
        <v>3784</v>
      </c>
      <c r="K206" s="74">
        <v>3784</v>
      </c>
      <c r="L206" s="74">
        <v>3784</v>
      </c>
      <c r="M206" s="74">
        <v>3784</v>
      </c>
      <c r="N206" s="74">
        <v>3784</v>
      </c>
      <c r="O206" s="74">
        <v>3784</v>
      </c>
      <c r="P206" s="74">
        <v>3784</v>
      </c>
      <c r="Q206" s="74">
        <v>3784</v>
      </c>
      <c r="R206" s="74">
        <v>3784</v>
      </c>
      <c r="S206" s="74">
        <v>3784</v>
      </c>
      <c r="T206" s="74">
        <v>3784</v>
      </c>
      <c r="U206" s="74">
        <v>49928</v>
      </c>
      <c r="V206" s="74">
        <v>4161</v>
      </c>
      <c r="W206" s="74">
        <v>4161</v>
      </c>
      <c r="X206" s="74">
        <v>4161</v>
      </c>
      <c r="Y206" s="74">
        <v>4161</v>
      </c>
      <c r="Z206" s="74">
        <v>4161</v>
      </c>
      <c r="AA206" s="74">
        <v>4161</v>
      </c>
      <c r="AB206" s="74">
        <v>4161</v>
      </c>
      <c r="AC206" s="74">
        <v>4161</v>
      </c>
      <c r="AD206" s="74">
        <v>4161</v>
      </c>
      <c r="AE206" s="74">
        <v>4161</v>
      </c>
      <c r="AF206" s="74">
        <v>4161</v>
      </c>
      <c r="AG206" s="74">
        <v>4161</v>
      </c>
      <c r="AH206" s="143">
        <f t="shared" si="9"/>
        <v>122102</v>
      </c>
      <c r="AI206" s="142" t="str">
        <f t="shared" si="10"/>
        <v>122102-000</v>
      </c>
      <c r="AJ206" s="144">
        <f t="shared" si="11"/>
        <v>45408</v>
      </c>
    </row>
    <row r="207" spans="1:36">
      <c r="C207" s="74" t="s">
        <v>1255</v>
      </c>
      <c r="F207" s="74">
        <v>1380</v>
      </c>
      <c r="G207" s="94">
        <v>1380</v>
      </c>
      <c r="I207" s="74">
        <v>115</v>
      </c>
      <c r="J207" s="74">
        <v>115</v>
      </c>
      <c r="K207" s="74">
        <v>115</v>
      </c>
      <c r="L207" s="74">
        <v>115</v>
      </c>
      <c r="M207" s="74">
        <v>115</v>
      </c>
      <c r="N207" s="74">
        <v>115</v>
      </c>
      <c r="O207" s="74">
        <v>115</v>
      </c>
      <c r="P207" s="74">
        <v>115</v>
      </c>
      <c r="Q207" s="74">
        <v>115</v>
      </c>
      <c r="R207" s="74">
        <v>115</v>
      </c>
      <c r="S207" s="74">
        <v>115</v>
      </c>
      <c r="T207" s="74">
        <v>115</v>
      </c>
      <c r="U207" s="74">
        <v>1524</v>
      </c>
      <c r="V207" s="74">
        <v>127</v>
      </c>
      <c r="W207" s="74">
        <v>127</v>
      </c>
      <c r="X207" s="74">
        <v>127</v>
      </c>
      <c r="Y207" s="74">
        <v>127</v>
      </c>
      <c r="Z207" s="74">
        <v>127</v>
      </c>
      <c r="AA207" s="74">
        <v>127</v>
      </c>
      <c r="AB207" s="74">
        <v>127</v>
      </c>
      <c r="AC207" s="74">
        <v>127</v>
      </c>
      <c r="AD207" s="74">
        <v>127</v>
      </c>
      <c r="AE207" s="74">
        <v>127</v>
      </c>
      <c r="AF207" s="74">
        <v>127</v>
      </c>
      <c r="AG207" s="74">
        <v>127</v>
      </c>
      <c r="AH207" s="143" t="str">
        <f t="shared" si="9"/>
        <v/>
      </c>
      <c r="AI207" s="142" t="str">
        <f t="shared" si="10"/>
        <v/>
      </c>
      <c r="AJ207" s="144">
        <f t="shared" si="11"/>
        <v>1380</v>
      </c>
    </row>
    <row r="208" spans="1:36">
      <c r="C208" s="74" t="s">
        <v>1066</v>
      </c>
      <c r="F208" s="74">
        <v>1812</v>
      </c>
      <c r="G208" s="94">
        <v>1812</v>
      </c>
      <c r="I208" s="74">
        <v>151</v>
      </c>
      <c r="J208" s="74">
        <v>151</v>
      </c>
      <c r="K208" s="74">
        <v>151</v>
      </c>
      <c r="L208" s="74">
        <v>151</v>
      </c>
      <c r="M208" s="74">
        <v>151</v>
      </c>
      <c r="N208" s="74">
        <v>151</v>
      </c>
      <c r="O208" s="74">
        <v>151</v>
      </c>
      <c r="P208" s="74">
        <v>151</v>
      </c>
      <c r="Q208" s="74">
        <v>151</v>
      </c>
      <c r="R208" s="74">
        <v>151</v>
      </c>
      <c r="S208" s="74">
        <v>151</v>
      </c>
      <c r="T208" s="74">
        <v>151</v>
      </c>
      <c r="U208" s="74">
        <v>2016</v>
      </c>
      <c r="V208" s="74">
        <v>168</v>
      </c>
      <c r="W208" s="74">
        <v>168</v>
      </c>
      <c r="X208" s="74">
        <v>168</v>
      </c>
      <c r="Y208" s="74">
        <v>168</v>
      </c>
      <c r="Z208" s="74">
        <v>168</v>
      </c>
      <c r="AA208" s="74">
        <v>168</v>
      </c>
      <c r="AB208" s="74">
        <v>168</v>
      </c>
      <c r="AC208" s="74">
        <v>168</v>
      </c>
      <c r="AD208" s="74">
        <v>168</v>
      </c>
      <c r="AE208" s="74">
        <v>168</v>
      </c>
      <c r="AF208" s="74">
        <v>168</v>
      </c>
      <c r="AG208" s="74">
        <v>168</v>
      </c>
      <c r="AH208" s="143" t="str">
        <f t="shared" si="9"/>
        <v/>
      </c>
      <c r="AI208" s="142" t="str">
        <f t="shared" si="10"/>
        <v/>
      </c>
      <c r="AJ208" s="144">
        <f t="shared" si="11"/>
        <v>1812</v>
      </c>
    </row>
    <row r="209" spans="3:36">
      <c r="C209" s="74" t="s">
        <v>1327</v>
      </c>
      <c r="F209" s="74">
        <v>324</v>
      </c>
      <c r="G209" s="94">
        <v>324</v>
      </c>
      <c r="I209" s="74">
        <v>27</v>
      </c>
      <c r="J209" s="74">
        <v>27</v>
      </c>
      <c r="K209" s="74">
        <v>27</v>
      </c>
      <c r="L209" s="74">
        <v>27</v>
      </c>
      <c r="M209" s="74">
        <v>27</v>
      </c>
      <c r="N209" s="74">
        <v>27</v>
      </c>
      <c r="O209" s="74">
        <v>27</v>
      </c>
      <c r="P209" s="74">
        <v>27</v>
      </c>
      <c r="Q209" s="74">
        <v>27</v>
      </c>
      <c r="R209" s="74">
        <v>27</v>
      </c>
      <c r="S209" s="74">
        <v>27</v>
      </c>
      <c r="T209" s="74">
        <v>27</v>
      </c>
      <c r="U209" s="74">
        <v>348</v>
      </c>
      <c r="V209" s="74">
        <v>29</v>
      </c>
      <c r="W209" s="74">
        <v>29</v>
      </c>
      <c r="X209" s="74">
        <v>29</v>
      </c>
      <c r="Y209" s="74">
        <v>29</v>
      </c>
      <c r="Z209" s="74">
        <v>29</v>
      </c>
      <c r="AA209" s="74">
        <v>29</v>
      </c>
      <c r="AB209" s="74">
        <v>29</v>
      </c>
      <c r="AC209" s="74">
        <v>29</v>
      </c>
      <c r="AD209" s="74">
        <v>29</v>
      </c>
      <c r="AE209" s="74">
        <v>29</v>
      </c>
      <c r="AF209" s="74">
        <v>29</v>
      </c>
      <c r="AG209" s="74">
        <v>29</v>
      </c>
      <c r="AH209" s="143" t="str">
        <f t="shared" si="9"/>
        <v/>
      </c>
      <c r="AI209" s="142" t="str">
        <f t="shared" si="10"/>
        <v/>
      </c>
      <c r="AJ209" s="144">
        <f t="shared" si="11"/>
        <v>324</v>
      </c>
    </row>
    <row r="210" spans="3:36">
      <c r="C210" s="74" t="s">
        <v>1054</v>
      </c>
      <c r="F210" s="74">
        <v>4982</v>
      </c>
      <c r="G210" s="94">
        <v>4982</v>
      </c>
      <c r="I210" s="74">
        <v>415</v>
      </c>
      <c r="J210" s="74">
        <v>415</v>
      </c>
      <c r="K210" s="74">
        <v>415</v>
      </c>
      <c r="L210" s="74">
        <v>415</v>
      </c>
      <c r="M210" s="74">
        <v>415</v>
      </c>
      <c r="N210" s="74">
        <v>415</v>
      </c>
      <c r="O210" s="74">
        <v>415</v>
      </c>
      <c r="P210" s="74">
        <v>415</v>
      </c>
      <c r="Q210" s="74">
        <v>415</v>
      </c>
      <c r="R210" s="74">
        <v>415</v>
      </c>
      <c r="S210" s="74">
        <v>415</v>
      </c>
      <c r="T210" s="74">
        <v>415</v>
      </c>
      <c r="U210" s="74">
        <v>5480</v>
      </c>
      <c r="V210" s="74">
        <v>457</v>
      </c>
      <c r="W210" s="74">
        <v>457</v>
      </c>
      <c r="X210" s="74">
        <v>457</v>
      </c>
      <c r="Y210" s="74">
        <v>457</v>
      </c>
      <c r="Z210" s="74">
        <v>457</v>
      </c>
      <c r="AA210" s="74">
        <v>457</v>
      </c>
      <c r="AB210" s="74">
        <v>457</v>
      </c>
      <c r="AC210" s="74">
        <v>457</v>
      </c>
      <c r="AD210" s="74">
        <v>457</v>
      </c>
      <c r="AE210" s="74">
        <v>457</v>
      </c>
      <c r="AF210" s="74">
        <v>457</v>
      </c>
      <c r="AG210" s="74">
        <v>457</v>
      </c>
      <c r="AH210" s="143" t="str">
        <f t="shared" si="9"/>
        <v/>
      </c>
      <c r="AI210" s="142" t="str">
        <f t="shared" si="10"/>
        <v/>
      </c>
      <c r="AJ210" s="144">
        <f t="shared" si="11"/>
        <v>4980</v>
      </c>
    </row>
    <row r="211" spans="3:36">
      <c r="C211" s="74" t="s">
        <v>1187</v>
      </c>
      <c r="F211" s="74">
        <v>1584</v>
      </c>
      <c r="G211" s="94">
        <v>1584</v>
      </c>
      <c r="I211" s="74">
        <v>132</v>
      </c>
      <c r="J211" s="74">
        <v>132</v>
      </c>
      <c r="K211" s="74">
        <v>132</v>
      </c>
      <c r="L211" s="74">
        <v>132</v>
      </c>
      <c r="M211" s="74">
        <v>132</v>
      </c>
      <c r="N211" s="74">
        <v>132</v>
      </c>
      <c r="O211" s="74">
        <v>132</v>
      </c>
      <c r="P211" s="74">
        <v>132</v>
      </c>
      <c r="Q211" s="74">
        <v>132</v>
      </c>
      <c r="R211" s="74">
        <v>132</v>
      </c>
      <c r="S211" s="74">
        <v>132</v>
      </c>
      <c r="T211" s="74">
        <v>132</v>
      </c>
      <c r="U211" s="74">
        <v>1752</v>
      </c>
      <c r="V211" s="74">
        <v>146</v>
      </c>
      <c r="W211" s="74">
        <v>146</v>
      </c>
      <c r="X211" s="74">
        <v>146</v>
      </c>
      <c r="Y211" s="74">
        <v>146</v>
      </c>
      <c r="Z211" s="74">
        <v>146</v>
      </c>
      <c r="AA211" s="74">
        <v>146</v>
      </c>
      <c r="AB211" s="74">
        <v>146</v>
      </c>
      <c r="AC211" s="74">
        <v>146</v>
      </c>
      <c r="AD211" s="74">
        <v>146</v>
      </c>
      <c r="AE211" s="74">
        <v>146</v>
      </c>
      <c r="AF211" s="74">
        <v>146</v>
      </c>
      <c r="AG211" s="74">
        <v>146</v>
      </c>
      <c r="AH211" s="143" t="str">
        <f t="shared" si="9"/>
        <v/>
      </c>
      <c r="AI211" s="142" t="str">
        <f t="shared" si="10"/>
        <v/>
      </c>
      <c r="AJ211" s="144">
        <f t="shared" si="11"/>
        <v>1584</v>
      </c>
    </row>
    <row r="212" spans="3:36">
      <c r="C212" s="74" t="s">
        <v>1079</v>
      </c>
      <c r="F212" s="74">
        <v>408</v>
      </c>
      <c r="G212" s="94">
        <v>408</v>
      </c>
      <c r="I212" s="74">
        <v>34</v>
      </c>
      <c r="J212" s="74">
        <v>34</v>
      </c>
      <c r="K212" s="74">
        <v>34</v>
      </c>
      <c r="L212" s="74">
        <v>34</v>
      </c>
      <c r="M212" s="74">
        <v>34</v>
      </c>
      <c r="N212" s="74">
        <v>34</v>
      </c>
      <c r="O212" s="74">
        <v>34</v>
      </c>
      <c r="P212" s="74">
        <v>34</v>
      </c>
      <c r="Q212" s="74">
        <v>34</v>
      </c>
      <c r="R212" s="74">
        <v>34</v>
      </c>
      <c r="S212" s="74">
        <v>34</v>
      </c>
      <c r="T212" s="74">
        <v>34</v>
      </c>
      <c r="U212" s="74">
        <v>444</v>
      </c>
      <c r="V212" s="74">
        <v>37</v>
      </c>
      <c r="W212" s="74">
        <v>37</v>
      </c>
      <c r="X212" s="74">
        <v>37</v>
      </c>
      <c r="Y212" s="74">
        <v>37</v>
      </c>
      <c r="Z212" s="74">
        <v>37</v>
      </c>
      <c r="AA212" s="74">
        <v>37</v>
      </c>
      <c r="AB212" s="74">
        <v>37</v>
      </c>
      <c r="AC212" s="74">
        <v>37</v>
      </c>
      <c r="AD212" s="74">
        <v>37</v>
      </c>
      <c r="AE212" s="74">
        <v>37</v>
      </c>
      <c r="AF212" s="74">
        <v>37</v>
      </c>
      <c r="AG212" s="74">
        <v>37</v>
      </c>
      <c r="AH212" s="143" t="str">
        <f t="shared" si="9"/>
        <v/>
      </c>
      <c r="AI212" s="142" t="str">
        <f t="shared" si="10"/>
        <v/>
      </c>
      <c r="AJ212" s="144">
        <f t="shared" si="11"/>
        <v>408</v>
      </c>
    </row>
    <row r="213" spans="3:36">
      <c r="C213" s="74" t="s">
        <v>1104</v>
      </c>
      <c r="F213" s="74">
        <v>972</v>
      </c>
      <c r="G213" s="94">
        <v>972</v>
      </c>
      <c r="I213" s="74">
        <v>81</v>
      </c>
      <c r="J213" s="74">
        <v>81</v>
      </c>
      <c r="K213" s="74">
        <v>81</v>
      </c>
      <c r="L213" s="74">
        <v>81</v>
      </c>
      <c r="M213" s="74">
        <v>81</v>
      </c>
      <c r="N213" s="74">
        <v>81</v>
      </c>
      <c r="O213" s="74">
        <v>81</v>
      </c>
      <c r="P213" s="74">
        <v>81</v>
      </c>
      <c r="Q213" s="74">
        <v>81</v>
      </c>
      <c r="R213" s="74">
        <v>81</v>
      </c>
      <c r="S213" s="74">
        <v>81</v>
      </c>
      <c r="T213" s="74">
        <v>81</v>
      </c>
      <c r="U213" s="74">
        <v>1056</v>
      </c>
      <c r="V213" s="74">
        <v>88</v>
      </c>
      <c r="W213" s="74">
        <v>88</v>
      </c>
      <c r="X213" s="74">
        <v>88</v>
      </c>
      <c r="Y213" s="74">
        <v>88</v>
      </c>
      <c r="Z213" s="74">
        <v>88</v>
      </c>
      <c r="AA213" s="74">
        <v>88</v>
      </c>
      <c r="AB213" s="74">
        <v>88</v>
      </c>
      <c r="AC213" s="74">
        <v>88</v>
      </c>
      <c r="AD213" s="74">
        <v>88</v>
      </c>
      <c r="AE213" s="74">
        <v>88</v>
      </c>
      <c r="AF213" s="74">
        <v>88</v>
      </c>
      <c r="AG213" s="74">
        <v>88</v>
      </c>
      <c r="AH213" s="143" t="str">
        <f t="shared" si="9"/>
        <v/>
      </c>
      <c r="AI213" s="142" t="str">
        <f t="shared" si="10"/>
        <v/>
      </c>
      <c r="AJ213" s="144">
        <f t="shared" si="11"/>
        <v>972</v>
      </c>
    </row>
    <row r="214" spans="3:36">
      <c r="C214" s="74" t="s">
        <v>1115</v>
      </c>
      <c r="F214" s="74">
        <v>624</v>
      </c>
      <c r="G214" s="94">
        <v>624</v>
      </c>
      <c r="I214" s="74">
        <v>52</v>
      </c>
      <c r="J214" s="74">
        <v>52</v>
      </c>
      <c r="K214" s="74">
        <v>52</v>
      </c>
      <c r="L214" s="74">
        <v>52</v>
      </c>
      <c r="M214" s="74">
        <v>52</v>
      </c>
      <c r="N214" s="74">
        <v>52</v>
      </c>
      <c r="O214" s="74">
        <v>52</v>
      </c>
      <c r="P214" s="74">
        <v>52</v>
      </c>
      <c r="Q214" s="74">
        <v>52</v>
      </c>
      <c r="R214" s="74">
        <v>52</v>
      </c>
      <c r="S214" s="74">
        <v>52</v>
      </c>
      <c r="T214" s="74">
        <v>52</v>
      </c>
      <c r="U214" s="74">
        <v>684</v>
      </c>
      <c r="V214" s="74">
        <v>57</v>
      </c>
      <c r="W214" s="74">
        <v>57</v>
      </c>
      <c r="X214" s="74">
        <v>57</v>
      </c>
      <c r="Y214" s="74">
        <v>57</v>
      </c>
      <c r="Z214" s="74">
        <v>57</v>
      </c>
      <c r="AA214" s="74">
        <v>57</v>
      </c>
      <c r="AB214" s="74">
        <v>57</v>
      </c>
      <c r="AC214" s="74">
        <v>57</v>
      </c>
      <c r="AD214" s="74">
        <v>57</v>
      </c>
      <c r="AE214" s="74">
        <v>57</v>
      </c>
      <c r="AF214" s="74">
        <v>57</v>
      </c>
      <c r="AG214" s="74">
        <v>57</v>
      </c>
      <c r="AH214" s="143" t="str">
        <f t="shared" si="9"/>
        <v/>
      </c>
      <c r="AI214" s="142" t="str">
        <f t="shared" si="10"/>
        <v/>
      </c>
      <c r="AJ214" s="144">
        <f t="shared" si="11"/>
        <v>624</v>
      </c>
    </row>
    <row r="215" spans="3:36">
      <c r="C215" s="74" t="s">
        <v>1144</v>
      </c>
      <c r="F215" s="74">
        <v>1128</v>
      </c>
      <c r="G215" s="94">
        <v>1128</v>
      </c>
      <c r="I215" s="74">
        <v>94</v>
      </c>
      <c r="J215" s="74">
        <v>94</v>
      </c>
      <c r="K215" s="74">
        <v>94</v>
      </c>
      <c r="L215" s="74">
        <v>94</v>
      </c>
      <c r="M215" s="74">
        <v>94</v>
      </c>
      <c r="N215" s="74">
        <v>94</v>
      </c>
      <c r="O215" s="74">
        <v>94</v>
      </c>
      <c r="P215" s="74">
        <v>94</v>
      </c>
      <c r="Q215" s="74">
        <v>94</v>
      </c>
      <c r="R215" s="74">
        <v>94</v>
      </c>
      <c r="S215" s="74">
        <v>94</v>
      </c>
      <c r="T215" s="74">
        <v>94</v>
      </c>
      <c r="U215" s="74">
        <v>1248</v>
      </c>
      <c r="V215" s="74">
        <v>104</v>
      </c>
      <c r="W215" s="74">
        <v>104</v>
      </c>
      <c r="X215" s="74">
        <v>104</v>
      </c>
      <c r="Y215" s="74">
        <v>104</v>
      </c>
      <c r="Z215" s="74">
        <v>104</v>
      </c>
      <c r="AA215" s="74">
        <v>104</v>
      </c>
      <c r="AB215" s="74">
        <v>104</v>
      </c>
      <c r="AC215" s="74">
        <v>104</v>
      </c>
      <c r="AD215" s="74">
        <v>104</v>
      </c>
      <c r="AE215" s="74">
        <v>104</v>
      </c>
      <c r="AF215" s="74">
        <v>104</v>
      </c>
      <c r="AG215" s="74">
        <v>104</v>
      </c>
      <c r="AH215" s="143" t="str">
        <f t="shared" si="9"/>
        <v/>
      </c>
      <c r="AI215" s="142" t="str">
        <f t="shared" si="10"/>
        <v/>
      </c>
      <c r="AJ215" s="144">
        <f t="shared" si="11"/>
        <v>1128</v>
      </c>
    </row>
    <row r="216" spans="3:36">
      <c r="C216" s="74" t="s">
        <v>1155</v>
      </c>
      <c r="F216" s="74">
        <v>1260</v>
      </c>
      <c r="G216" s="94">
        <v>1260</v>
      </c>
      <c r="I216" s="74">
        <v>105</v>
      </c>
      <c r="J216" s="74">
        <v>105</v>
      </c>
      <c r="K216" s="74">
        <v>105</v>
      </c>
      <c r="L216" s="74">
        <v>105</v>
      </c>
      <c r="M216" s="74">
        <v>105</v>
      </c>
      <c r="N216" s="74">
        <v>105</v>
      </c>
      <c r="O216" s="74">
        <v>105</v>
      </c>
      <c r="P216" s="74">
        <v>105</v>
      </c>
      <c r="Q216" s="74">
        <v>105</v>
      </c>
      <c r="R216" s="74">
        <v>105</v>
      </c>
      <c r="S216" s="74">
        <v>105</v>
      </c>
      <c r="T216" s="74">
        <v>105</v>
      </c>
      <c r="U216" s="74">
        <v>1392</v>
      </c>
      <c r="V216" s="74">
        <v>116</v>
      </c>
      <c r="W216" s="74">
        <v>116</v>
      </c>
      <c r="X216" s="74">
        <v>116</v>
      </c>
      <c r="Y216" s="74">
        <v>116</v>
      </c>
      <c r="Z216" s="74">
        <v>116</v>
      </c>
      <c r="AA216" s="74">
        <v>116</v>
      </c>
      <c r="AB216" s="74">
        <v>116</v>
      </c>
      <c r="AC216" s="74">
        <v>116</v>
      </c>
      <c r="AD216" s="74">
        <v>116</v>
      </c>
      <c r="AE216" s="74">
        <v>116</v>
      </c>
      <c r="AF216" s="74">
        <v>116</v>
      </c>
      <c r="AG216" s="74">
        <v>116</v>
      </c>
      <c r="AH216" s="143" t="str">
        <f t="shared" si="9"/>
        <v/>
      </c>
      <c r="AI216" s="142" t="str">
        <f t="shared" si="10"/>
        <v/>
      </c>
      <c r="AJ216" s="144">
        <f t="shared" si="11"/>
        <v>1260</v>
      </c>
    </row>
    <row r="217" spans="3:36">
      <c r="C217" s="74" t="s">
        <v>1046</v>
      </c>
      <c r="F217" s="74">
        <v>240</v>
      </c>
      <c r="G217" s="94">
        <v>240</v>
      </c>
      <c r="I217" s="74">
        <v>20</v>
      </c>
      <c r="J217" s="74">
        <v>20</v>
      </c>
      <c r="K217" s="74">
        <v>20</v>
      </c>
      <c r="L217" s="74">
        <v>20</v>
      </c>
      <c r="M217" s="74">
        <v>20</v>
      </c>
      <c r="N217" s="74">
        <v>20</v>
      </c>
      <c r="O217" s="74">
        <v>20</v>
      </c>
      <c r="P217" s="74">
        <v>20</v>
      </c>
      <c r="Q217" s="74">
        <v>20</v>
      </c>
      <c r="R217" s="74">
        <v>20</v>
      </c>
      <c r="S217" s="74">
        <v>20</v>
      </c>
      <c r="T217" s="74">
        <v>20</v>
      </c>
      <c r="U217" s="74">
        <v>264</v>
      </c>
      <c r="V217" s="74">
        <v>22</v>
      </c>
      <c r="W217" s="74">
        <v>22</v>
      </c>
      <c r="X217" s="74">
        <v>22</v>
      </c>
      <c r="Y217" s="74">
        <v>22</v>
      </c>
      <c r="Z217" s="74">
        <v>22</v>
      </c>
      <c r="AA217" s="74">
        <v>22</v>
      </c>
      <c r="AB217" s="74">
        <v>22</v>
      </c>
      <c r="AC217" s="74">
        <v>22</v>
      </c>
      <c r="AD217" s="74">
        <v>22</v>
      </c>
      <c r="AE217" s="74">
        <v>22</v>
      </c>
      <c r="AF217" s="74">
        <v>22</v>
      </c>
      <c r="AG217" s="74">
        <v>22</v>
      </c>
      <c r="AH217" s="143" t="str">
        <f t="shared" si="9"/>
        <v/>
      </c>
      <c r="AI217" s="142" t="str">
        <f t="shared" si="10"/>
        <v/>
      </c>
      <c r="AJ217" s="144">
        <f t="shared" si="11"/>
        <v>240</v>
      </c>
    </row>
    <row r="218" spans="3:36">
      <c r="C218" s="74" t="s">
        <v>1176</v>
      </c>
      <c r="F218" s="74">
        <v>6924</v>
      </c>
      <c r="G218" s="94">
        <v>6924</v>
      </c>
      <c r="I218" s="74">
        <v>577</v>
      </c>
      <c r="J218" s="74">
        <v>577</v>
      </c>
      <c r="K218" s="74">
        <v>577</v>
      </c>
      <c r="L218" s="74">
        <v>577</v>
      </c>
      <c r="M218" s="74">
        <v>577</v>
      </c>
      <c r="N218" s="74">
        <v>577</v>
      </c>
      <c r="O218" s="74">
        <v>577</v>
      </c>
      <c r="P218" s="74">
        <v>577</v>
      </c>
      <c r="Q218" s="74">
        <v>577</v>
      </c>
      <c r="R218" s="74">
        <v>577</v>
      </c>
      <c r="S218" s="74">
        <v>577</v>
      </c>
      <c r="T218" s="74">
        <v>577</v>
      </c>
      <c r="U218" s="74">
        <v>7608</v>
      </c>
      <c r="V218" s="74">
        <v>634</v>
      </c>
      <c r="W218" s="74">
        <v>634</v>
      </c>
      <c r="X218" s="74">
        <v>634</v>
      </c>
      <c r="Y218" s="74">
        <v>634</v>
      </c>
      <c r="Z218" s="74">
        <v>634</v>
      </c>
      <c r="AA218" s="74">
        <v>634</v>
      </c>
      <c r="AB218" s="74">
        <v>634</v>
      </c>
      <c r="AC218" s="74">
        <v>634</v>
      </c>
      <c r="AD218" s="74">
        <v>634</v>
      </c>
      <c r="AE218" s="74">
        <v>634</v>
      </c>
      <c r="AF218" s="74">
        <v>634</v>
      </c>
      <c r="AG218" s="74">
        <v>634</v>
      </c>
      <c r="AH218" s="143" t="str">
        <f t="shared" si="9"/>
        <v/>
      </c>
      <c r="AI218" s="142" t="str">
        <f t="shared" si="10"/>
        <v/>
      </c>
      <c r="AJ218" s="144">
        <f t="shared" si="11"/>
        <v>6924</v>
      </c>
    </row>
    <row r="219" spans="3:36">
      <c r="C219" s="74" t="s">
        <v>1192</v>
      </c>
      <c r="F219" s="74">
        <v>4704</v>
      </c>
      <c r="G219" s="94">
        <v>4704</v>
      </c>
      <c r="I219" s="74">
        <v>392</v>
      </c>
      <c r="J219" s="74">
        <v>392</v>
      </c>
      <c r="K219" s="74">
        <v>392</v>
      </c>
      <c r="L219" s="74">
        <v>392</v>
      </c>
      <c r="M219" s="74">
        <v>392</v>
      </c>
      <c r="N219" s="74">
        <v>392</v>
      </c>
      <c r="O219" s="74">
        <v>392</v>
      </c>
      <c r="P219" s="74">
        <v>392</v>
      </c>
      <c r="Q219" s="74">
        <v>392</v>
      </c>
      <c r="R219" s="74">
        <v>392</v>
      </c>
      <c r="S219" s="74">
        <v>392</v>
      </c>
      <c r="T219" s="74">
        <v>392</v>
      </c>
      <c r="U219" s="74">
        <v>5184</v>
      </c>
      <c r="V219" s="74">
        <v>432</v>
      </c>
      <c r="W219" s="74">
        <v>432</v>
      </c>
      <c r="X219" s="74">
        <v>432</v>
      </c>
      <c r="Y219" s="74">
        <v>432</v>
      </c>
      <c r="Z219" s="74">
        <v>432</v>
      </c>
      <c r="AA219" s="74">
        <v>432</v>
      </c>
      <c r="AB219" s="74">
        <v>432</v>
      </c>
      <c r="AC219" s="74">
        <v>432</v>
      </c>
      <c r="AD219" s="74">
        <v>432</v>
      </c>
      <c r="AE219" s="74">
        <v>432</v>
      </c>
      <c r="AF219" s="74">
        <v>432</v>
      </c>
      <c r="AG219" s="74">
        <v>432</v>
      </c>
      <c r="AH219" s="143" t="str">
        <f t="shared" si="9"/>
        <v/>
      </c>
      <c r="AI219" s="142" t="str">
        <f t="shared" si="10"/>
        <v/>
      </c>
      <c r="AJ219" s="144">
        <f t="shared" si="11"/>
        <v>4704</v>
      </c>
    </row>
    <row r="220" spans="3:36">
      <c r="C220" s="74" t="s">
        <v>1204</v>
      </c>
      <c r="F220" s="74">
        <v>1908</v>
      </c>
      <c r="G220" s="94">
        <v>1908</v>
      </c>
      <c r="I220" s="74">
        <v>159</v>
      </c>
      <c r="J220" s="74">
        <v>159</v>
      </c>
      <c r="K220" s="74">
        <v>159</v>
      </c>
      <c r="L220" s="74">
        <v>159</v>
      </c>
      <c r="M220" s="74">
        <v>159</v>
      </c>
      <c r="N220" s="74">
        <v>159</v>
      </c>
      <c r="O220" s="74">
        <v>159</v>
      </c>
      <c r="P220" s="74">
        <v>159</v>
      </c>
      <c r="Q220" s="74">
        <v>159</v>
      </c>
      <c r="R220" s="74">
        <v>159</v>
      </c>
      <c r="S220" s="74">
        <v>159</v>
      </c>
      <c r="T220" s="74">
        <v>159</v>
      </c>
      <c r="U220" s="74">
        <v>2100</v>
      </c>
      <c r="V220" s="74">
        <v>175</v>
      </c>
      <c r="W220" s="74">
        <v>175</v>
      </c>
      <c r="X220" s="74">
        <v>175</v>
      </c>
      <c r="Y220" s="74">
        <v>175</v>
      </c>
      <c r="Z220" s="74">
        <v>175</v>
      </c>
      <c r="AA220" s="74">
        <v>175</v>
      </c>
      <c r="AB220" s="74">
        <v>175</v>
      </c>
      <c r="AC220" s="74">
        <v>175</v>
      </c>
      <c r="AD220" s="74">
        <v>175</v>
      </c>
      <c r="AE220" s="74">
        <v>175</v>
      </c>
      <c r="AF220" s="74">
        <v>175</v>
      </c>
      <c r="AG220" s="74">
        <v>175</v>
      </c>
      <c r="AH220" s="143" t="str">
        <f t="shared" si="9"/>
        <v/>
      </c>
      <c r="AI220" s="142" t="str">
        <f t="shared" si="10"/>
        <v/>
      </c>
      <c r="AJ220" s="144">
        <f t="shared" si="11"/>
        <v>1908</v>
      </c>
    </row>
    <row r="221" spans="3:36">
      <c r="C221" s="74" t="s">
        <v>1241</v>
      </c>
      <c r="F221" s="74">
        <v>396</v>
      </c>
      <c r="G221" s="94">
        <v>396</v>
      </c>
      <c r="I221" s="74">
        <v>33</v>
      </c>
      <c r="J221" s="74">
        <v>33</v>
      </c>
      <c r="K221" s="74">
        <v>33</v>
      </c>
      <c r="L221" s="74">
        <v>33</v>
      </c>
      <c r="M221" s="74">
        <v>33</v>
      </c>
      <c r="N221" s="74">
        <v>33</v>
      </c>
      <c r="O221" s="74">
        <v>33</v>
      </c>
      <c r="P221" s="74">
        <v>33</v>
      </c>
      <c r="Q221" s="74">
        <v>33</v>
      </c>
      <c r="R221" s="74">
        <v>33</v>
      </c>
      <c r="S221" s="74">
        <v>33</v>
      </c>
      <c r="T221" s="74">
        <v>33</v>
      </c>
      <c r="U221" s="74">
        <v>432</v>
      </c>
      <c r="V221" s="74">
        <v>36</v>
      </c>
      <c r="W221" s="74">
        <v>36</v>
      </c>
      <c r="X221" s="74">
        <v>36</v>
      </c>
      <c r="Y221" s="74">
        <v>36</v>
      </c>
      <c r="Z221" s="74">
        <v>36</v>
      </c>
      <c r="AA221" s="74">
        <v>36</v>
      </c>
      <c r="AB221" s="74">
        <v>36</v>
      </c>
      <c r="AC221" s="74">
        <v>36</v>
      </c>
      <c r="AD221" s="74">
        <v>36</v>
      </c>
      <c r="AE221" s="74">
        <v>36</v>
      </c>
      <c r="AF221" s="74">
        <v>36</v>
      </c>
      <c r="AG221" s="74">
        <v>36</v>
      </c>
      <c r="AH221" s="143" t="str">
        <f t="shared" si="9"/>
        <v/>
      </c>
      <c r="AI221" s="142" t="str">
        <f t="shared" si="10"/>
        <v/>
      </c>
      <c r="AJ221" s="144">
        <f t="shared" si="11"/>
        <v>396</v>
      </c>
    </row>
    <row r="222" spans="3:36">
      <c r="C222" s="74" t="s">
        <v>1343</v>
      </c>
      <c r="F222" s="74">
        <v>840</v>
      </c>
      <c r="G222" s="94">
        <v>840</v>
      </c>
      <c r="I222" s="74">
        <v>70</v>
      </c>
      <c r="J222" s="74">
        <v>70</v>
      </c>
      <c r="K222" s="74">
        <v>70</v>
      </c>
      <c r="L222" s="74">
        <v>70</v>
      </c>
      <c r="M222" s="74">
        <v>70</v>
      </c>
      <c r="N222" s="74">
        <v>70</v>
      </c>
      <c r="O222" s="74">
        <v>70</v>
      </c>
      <c r="P222" s="74">
        <v>70</v>
      </c>
      <c r="Q222" s="74">
        <v>70</v>
      </c>
      <c r="R222" s="74">
        <v>70</v>
      </c>
      <c r="S222" s="74">
        <v>70</v>
      </c>
      <c r="T222" s="74">
        <v>70</v>
      </c>
      <c r="U222" s="74">
        <v>924</v>
      </c>
      <c r="V222" s="74">
        <v>77</v>
      </c>
      <c r="W222" s="74">
        <v>77</v>
      </c>
      <c r="X222" s="74">
        <v>77</v>
      </c>
      <c r="Y222" s="74">
        <v>77</v>
      </c>
      <c r="Z222" s="74">
        <v>77</v>
      </c>
      <c r="AA222" s="74">
        <v>77</v>
      </c>
      <c r="AB222" s="74">
        <v>77</v>
      </c>
      <c r="AC222" s="74">
        <v>77</v>
      </c>
      <c r="AD222" s="74">
        <v>77</v>
      </c>
      <c r="AE222" s="74">
        <v>77</v>
      </c>
      <c r="AF222" s="74">
        <v>77</v>
      </c>
      <c r="AG222" s="74">
        <v>77</v>
      </c>
      <c r="AH222" s="143" t="str">
        <f t="shared" si="9"/>
        <v/>
      </c>
      <c r="AI222" s="142" t="str">
        <f t="shared" si="10"/>
        <v/>
      </c>
      <c r="AJ222" s="144">
        <f t="shared" si="11"/>
        <v>840</v>
      </c>
    </row>
    <row r="223" spans="3:36">
      <c r="C223" s="74" t="s">
        <v>1094</v>
      </c>
      <c r="F223" s="74">
        <v>1296</v>
      </c>
      <c r="G223" s="94">
        <v>1296</v>
      </c>
      <c r="I223" s="74">
        <v>108</v>
      </c>
      <c r="J223" s="74">
        <v>108</v>
      </c>
      <c r="K223" s="74">
        <v>108</v>
      </c>
      <c r="L223" s="74">
        <v>108</v>
      </c>
      <c r="M223" s="74">
        <v>108</v>
      </c>
      <c r="N223" s="74">
        <v>108</v>
      </c>
      <c r="O223" s="74">
        <v>108</v>
      </c>
      <c r="P223" s="74">
        <v>108</v>
      </c>
      <c r="Q223" s="74">
        <v>108</v>
      </c>
      <c r="R223" s="74">
        <v>108</v>
      </c>
      <c r="S223" s="74">
        <v>108</v>
      </c>
      <c r="T223" s="74">
        <v>108</v>
      </c>
      <c r="U223" s="74">
        <v>1416</v>
      </c>
      <c r="V223" s="74">
        <v>118</v>
      </c>
      <c r="W223" s="74">
        <v>118</v>
      </c>
      <c r="X223" s="74">
        <v>118</v>
      </c>
      <c r="Y223" s="74">
        <v>118</v>
      </c>
      <c r="Z223" s="74">
        <v>118</v>
      </c>
      <c r="AA223" s="74">
        <v>118</v>
      </c>
      <c r="AB223" s="74">
        <v>118</v>
      </c>
      <c r="AC223" s="74">
        <v>118</v>
      </c>
      <c r="AD223" s="74">
        <v>118</v>
      </c>
      <c r="AE223" s="74">
        <v>118</v>
      </c>
      <c r="AF223" s="74">
        <v>118</v>
      </c>
      <c r="AG223" s="74">
        <v>118</v>
      </c>
      <c r="AH223" s="143" t="str">
        <f t="shared" si="9"/>
        <v/>
      </c>
      <c r="AI223" s="142" t="str">
        <f t="shared" si="10"/>
        <v/>
      </c>
      <c r="AJ223" s="144">
        <f t="shared" si="11"/>
        <v>1296</v>
      </c>
    </row>
    <row r="224" spans="3:36">
      <c r="C224" s="74" t="s">
        <v>1315</v>
      </c>
      <c r="F224" s="74">
        <v>1044</v>
      </c>
      <c r="G224" s="94">
        <v>1044</v>
      </c>
      <c r="I224" s="74">
        <v>87</v>
      </c>
      <c r="J224" s="74">
        <v>87</v>
      </c>
      <c r="K224" s="74">
        <v>87</v>
      </c>
      <c r="L224" s="74">
        <v>87</v>
      </c>
      <c r="M224" s="74">
        <v>87</v>
      </c>
      <c r="N224" s="74">
        <v>87</v>
      </c>
      <c r="O224" s="74">
        <v>87</v>
      </c>
      <c r="P224" s="74">
        <v>87</v>
      </c>
      <c r="Q224" s="74">
        <v>87</v>
      </c>
      <c r="R224" s="74">
        <v>87</v>
      </c>
      <c r="S224" s="74">
        <v>87</v>
      </c>
      <c r="T224" s="74">
        <v>87</v>
      </c>
      <c r="U224" s="74">
        <v>1140</v>
      </c>
      <c r="V224" s="74">
        <v>95</v>
      </c>
      <c r="W224" s="74">
        <v>95</v>
      </c>
      <c r="X224" s="74">
        <v>95</v>
      </c>
      <c r="Y224" s="74">
        <v>95</v>
      </c>
      <c r="Z224" s="74">
        <v>95</v>
      </c>
      <c r="AA224" s="74">
        <v>95</v>
      </c>
      <c r="AB224" s="74">
        <v>95</v>
      </c>
      <c r="AC224" s="74">
        <v>95</v>
      </c>
      <c r="AD224" s="74">
        <v>95</v>
      </c>
      <c r="AE224" s="74">
        <v>95</v>
      </c>
      <c r="AF224" s="74">
        <v>95</v>
      </c>
      <c r="AG224" s="74">
        <v>95</v>
      </c>
      <c r="AH224" s="143" t="str">
        <f t="shared" si="9"/>
        <v/>
      </c>
      <c r="AI224" s="142" t="str">
        <f t="shared" si="10"/>
        <v/>
      </c>
      <c r="AJ224" s="144">
        <f t="shared" si="11"/>
        <v>1044</v>
      </c>
    </row>
    <row r="225" spans="3:36">
      <c r="C225" s="74" t="s">
        <v>1040</v>
      </c>
      <c r="F225" s="74">
        <v>108</v>
      </c>
      <c r="G225" s="94">
        <v>108</v>
      </c>
      <c r="I225" s="74">
        <v>9</v>
      </c>
      <c r="J225" s="74">
        <v>9</v>
      </c>
      <c r="K225" s="74">
        <v>9</v>
      </c>
      <c r="L225" s="74">
        <v>9</v>
      </c>
      <c r="M225" s="74">
        <v>9</v>
      </c>
      <c r="N225" s="74">
        <v>9</v>
      </c>
      <c r="O225" s="74">
        <v>9</v>
      </c>
      <c r="P225" s="74">
        <v>9</v>
      </c>
      <c r="Q225" s="74">
        <v>9</v>
      </c>
      <c r="R225" s="74">
        <v>9</v>
      </c>
      <c r="S225" s="74">
        <v>9</v>
      </c>
      <c r="T225" s="74">
        <v>9</v>
      </c>
      <c r="U225" s="74">
        <v>120</v>
      </c>
      <c r="V225" s="74">
        <v>10</v>
      </c>
      <c r="W225" s="74">
        <v>10</v>
      </c>
      <c r="X225" s="74">
        <v>10</v>
      </c>
      <c r="Y225" s="74">
        <v>10</v>
      </c>
      <c r="Z225" s="74">
        <v>10</v>
      </c>
      <c r="AA225" s="74">
        <v>10</v>
      </c>
      <c r="AB225" s="74">
        <v>10</v>
      </c>
      <c r="AC225" s="74">
        <v>10</v>
      </c>
      <c r="AD225" s="74">
        <v>10</v>
      </c>
      <c r="AE225" s="74">
        <v>10</v>
      </c>
      <c r="AF225" s="74">
        <v>10</v>
      </c>
      <c r="AG225" s="74">
        <v>10</v>
      </c>
      <c r="AH225" s="143" t="str">
        <f t="shared" si="9"/>
        <v/>
      </c>
      <c r="AI225" s="142" t="str">
        <f t="shared" si="10"/>
        <v/>
      </c>
      <c r="AJ225" s="144">
        <f t="shared" si="11"/>
        <v>108</v>
      </c>
    </row>
    <row r="226" spans="3:36">
      <c r="C226" s="74" t="s">
        <v>1296</v>
      </c>
      <c r="F226" s="74">
        <v>684</v>
      </c>
      <c r="G226" s="94">
        <v>684</v>
      </c>
      <c r="I226" s="74">
        <v>57</v>
      </c>
      <c r="J226" s="74">
        <v>57</v>
      </c>
      <c r="K226" s="74">
        <v>57</v>
      </c>
      <c r="L226" s="74">
        <v>57</v>
      </c>
      <c r="M226" s="74">
        <v>57</v>
      </c>
      <c r="N226" s="74">
        <v>57</v>
      </c>
      <c r="O226" s="74">
        <v>57</v>
      </c>
      <c r="P226" s="74">
        <v>57</v>
      </c>
      <c r="Q226" s="74">
        <v>57</v>
      </c>
      <c r="R226" s="74">
        <v>57</v>
      </c>
      <c r="S226" s="74">
        <v>57</v>
      </c>
      <c r="T226" s="74">
        <v>57</v>
      </c>
      <c r="U226" s="74">
        <v>744</v>
      </c>
      <c r="V226" s="74">
        <v>62</v>
      </c>
      <c r="W226" s="74">
        <v>62</v>
      </c>
      <c r="X226" s="74">
        <v>62</v>
      </c>
      <c r="Y226" s="74">
        <v>62</v>
      </c>
      <c r="Z226" s="74">
        <v>62</v>
      </c>
      <c r="AA226" s="74">
        <v>62</v>
      </c>
      <c r="AB226" s="74">
        <v>62</v>
      </c>
      <c r="AC226" s="74">
        <v>62</v>
      </c>
      <c r="AD226" s="74">
        <v>62</v>
      </c>
      <c r="AE226" s="74">
        <v>62</v>
      </c>
      <c r="AF226" s="74">
        <v>62</v>
      </c>
      <c r="AG226" s="74">
        <v>62</v>
      </c>
      <c r="AH226" s="143" t="str">
        <f t="shared" si="9"/>
        <v/>
      </c>
      <c r="AI226" s="142" t="str">
        <f t="shared" si="10"/>
        <v/>
      </c>
      <c r="AJ226" s="144">
        <f t="shared" si="11"/>
        <v>684</v>
      </c>
    </row>
    <row r="227" spans="3:36">
      <c r="C227" s="74" t="s">
        <v>1221</v>
      </c>
      <c r="F227" s="74">
        <v>132</v>
      </c>
      <c r="G227" s="94">
        <v>132</v>
      </c>
      <c r="I227" s="74">
        <v>11</v>
      </c>
      <c r="J227" s="74">
        <v>11</v>
      </c>
      <c r="K227" s="74">
        <v>11</v>
      </c>
      <c r="L227" s="74">
        <v>11</v>
      </c>
      <c r="M227" s="74">
        <v>11</v>
      </c>
      <c r="N227" s="74">
        <v>11</v>
      </c>
      <c r="O227" s="74">
        <v>11</v>
      </c>
      <c r="P227" s="74">
        <v>11</v>
      </c>
      <c r="Q227" s="74">
        <v>11</v>
      </c>
      <c r="R227" s="74">
        <v>11</v>
      </c>
      <c r="S227" s="74">
        <v>11</v>
      </c>
      <c r="T227" s="74">
        <v>11</v>
      </c>
      <c r="U227" s="74">
        <v>144</v>
      </c>
      <c r="V227" s="74">
        <v>12</v>
      </c>
      <c r="W227" s="74">
        <v>12</v>
      </c>
      <c r="X227" s="74">
        <v>12</v>
      </c>
      <c r="Y227" s="74">
        <v>12</v>
      </c>
      <c r="Z227" s="74">
        <v>12</v>
      </c>
      <c r="AA227" s="74">
        <v>12</v>
      </c>
      <c r="AB227" s="74">
        <v>12</v>
      </c>
      <c r="AC227" s="74">
        <v>12</v>
      </c>
      <c r="AD227" s="74">
        <v>12</v>
      </c>
      <c r="AE227" s="74">
        <v>12</v>
      </c>
      <c r="AF227" s="74">
        <v>12</v>
      </c>
      <c r="AG227" s="74">
        <v>12</v>
      </c>
      <c r="AH227" s="143" t="str">
        <f t="shared" si="9"/>
        <v/>
      </c>
      <c r="AI227" s="142" t="str">
        <f t="shared" si="10"/>
        <v/>
      </c>
      <c r="AJ227" s="144">
        <f t="shared" si="11"/>
        <v>132</v>
      </c>
    </row>
    <row r="228" spans="3:36">
      <c r="C228" s="74" t="s">
        <v>1334</v>
      </c>
      <c r="F228" s="74">
        <v>936</v>
      </c>
      <c r="G228" s="94">
        <v>936</v>
      </c>
      <c r="I228" s="74">
        <v>78</v>
      </c>
      <c r="J228" s="74">
        <v>78</v>
      </c>
      <c r="K228" s="74">
        <v>78</v>
      </c>
      <c r="L228" s="74">
        <v>78</v>
      </c>
      <c r="M228" s="74">
        <v>78</v>
      </c>
      <c r="N228" s="74">
        <v>78</v>
      </c>
      <c r="O228" s="74">
        <v>78</v>
      </c>
      <c r="P228" s="74">
        <v>78</v>
      </c>
      <c r="Q228" s="74">
        <v>78</v>
      </c>
      <c r="R228" s="74">
        <v>78</v>
      </c>
      <c r="S228" s="74">
        <v>78</v>
      </c>
      <c r="T228" s="74">
        <v>78</v>
      </c>
      <c r="U228" s="74">
        <v>1020</v>
      </c>
      <c r="V228" s="74">
        <v>85</v>
      </c>
      <c r="W228" s="74">
        <v>85</v>
      </c>
      <c r="X228" s="74">
        <v>85</v>
      </c>
      <c r="Y228" s="74">
        <v>85</v>
      </c>
      <c r="Z228" s="74">
        <v>85</v>
      </c>
      <c r="AA228" s="74">
        <v>85</v>
      </c>
      <c r="AB228" s="74">
        <v>85</v>
      </c>
      <c r="AC228" s="74">
        <v>85</v>
      </c>
      <c r="AD228" s="74">
        <v>85</v>
      </c>
      <c r="AE228" s="74">
        <v>85</v>
      </c>
      <c r="AF228" s="74">
        <v>85</v>
      </c>
      <c r="AG228" s="74">
        <v>85</v>
      </c>
      <c r="AH228" s="143" t="str">
        <f t="shared" si="9"/>
        <v/>
      </c>
      <c r="AI228" s="142" t="str">
        <f t="shared" si="10"/>
        <v/>
      </c>
      <c r="AJ228" s="144">
        <f t="shared" si="11"/>
        <v>936</v>
      </c>
    </row>
    <row r="229" spans="3:36">
      <c r="C229" s="74" t="s">
        <v>1034</v>
      </c>
      <c r="F229" s="74">
        <v>1068</v>
      </c>
      <c r="G229" s="94">
        <v>1068</v>
      </c>
      <c r="I229" s="74">
        <v>89</v>
      </c>
      <c r="J229" s="74">
        <v>89</v>
      </c>
      <c r="K229" s="74">
        <v>89</v>
      </c>
      <c r="L229" s="74">
        <v>89</v>
      </c>
      <c r="M229" s="74">
        <v>89</v>
      </c>
      <c r="N229" s="74">
        <v>89</v>
      </c>
      <c r="O229" s="74">
        <v>89</v>
      </c>
      <c r="P229" s="74">
        <v>89</v>
      </c>
      <c r="Q229" s="74">
        <v>89</v>
      </c>
      <c r="R229" s="74">
        <v>89</v>
      </c>
      <c r="S229" s="74">
        <v>89</v>
      </c>
      <c r="T229" s="74">
        <v>89</v>
      </c>
      <c r="U229" s="74">
        <v>1164</v>
      </c>
      <c r="V229" s="74">
        <v>97</v>
      </c>
      <c r="W229" s="74">
        <v>97</v>
      </c>
      <c r="X229" s="74">
        <v>97</v>
      </c>
      <c r="Y229" s="74">
        <v>97</v>
      </c>
      <c r="Z229" s="74">
        <v>97</v>
      </c>
      <c r="AA229" s="74">
        <v>97</v>
      </c>
      <c r="AB229" s="74">
        <v>97</v>
      </c>
      <c r="AC229" s="74">
        <v>97</v>
      </c>
      <c r="AD229" s="74">
        <v>97</v>
      </c>
      <c r="AE229" s="74">
        <v>97</v>
      </c>
      <c r="AF229" s="74">
        <v>97</v>
      </c>
      <c r="AG229" s="74">
        <v>97</v>
      </c>
      <c r="AH229" s="143" t="str">
        <f t="shared" si="9"/>
        <v/>
      </c>
      <c r="AI229" s="142" t="str">
        <f t="shared" si="10"/>
        <v/>
      </c>
      <c r="AJ229" s="144">
        <f t="shared" si="11"/>
        <v>1068</v>
      </c>
    </row>
    <row r="230" spans="3:36">
      <c r="C230" s="74" t="s">
        <v>1138</v>
      </c>
      <c r="F230" s="74">
        <v>1656</v>
      </c>
      <c r="G230" s="94">
        <v>1656</v>
      </c>
      <c r="I230" s="74">
        <v>138</v>
      </c>
      <c r="J230" s="74">
        <v>138</v>
      </c>
      <c r="K230" s="74">
        <v>138</v>
      </c>
      <c r="L230" s="74">
        <v>138</v>
      </c>
      <c r="M230" s="74">
        <v>138</v>
      </c>
      <c r="N230" s="74">
        <v>138</v>
      </c>
      <c r="O230" s="74">
        <v>138</v>
      </c>
      <c r="P230" s="74">
        <v>138</v>
      </c>
      <c r="Q230" s="74">
        <v>138</v>
      </c>
      <c r="R230" s="74">
        <v>138</v>
      </c>
      <c r="S230" s="74">
        <v>138</v>
      </c>
      <c r="T230" s="74">
        <v>138</v>
      </c>
      <c r="U230" s="74">
        <v>1824</v>
      </c>
      <c r="V230" s="74">
        <v>152</v>
      </c>
      <c r="W230" s="74">
        <v>152</v>
      </c>
      <c r="X230" s="74">
        <v>152</v>
      </c>
      <c r="Y230" s="74">
        <v>152</v>
      </c>
      <c r="Z230" s="74">
        <v>152</v>
      </c>
      <c r="AA230" s="74">
        <v>152</v>
      </c>
      <c r="AB230" s="74">
        <v>152</v>
      </c>
      <c r="AC230" s="74">
        <v>152</v>
      </c>
      <c r="AD230" s="74">
        <v>152</v>
      </c>
      <c r="AE230" s="74">
        <v>152</v>
      </c>
      <c r="AF230" s="74">
        <v>152</v>
      </c>
      <c r="AG230" s="74">
        <v>152</v>
      </c>
      <c r="AH230" s="143" t="str">
        <f t="shared" si="9"/>
        <v/>
      </c>
      <c r="AI230" s="142" t="str">
        <f t="shared" si="10"/>
        <v/>
      </c>
      <c r="AJ230" s="144">
        <f t="shared" si="11"/>
        <v>1656</v>
      </c>
    </row>
    <row r="231" spans="3:36">
      <c r="C231" s="74" t="s">
        <v>1290</v>
      </c>
      <c r="F231" s="74">
        <v>780</v>
      </c>
      <c r="G231" s="94">
        <v>780</v>
      </c>
      <c r="I231" s="74">
        <v>65</v>
      </c>
      <c r="J231" s="74">
        <v>65</v>
      </c>
      <c r="K231" s="74">
        <v>65</v>
      </c>
      <c r="L231" s="74">
        <v>65</v>
      </c>
      <c r="M231" s="74">
        <v>65</v>
      </c>
      <c r="N231" s="74">
        <v>65</v>
      </c>
      <c r="O231" s="74">
        <v>65</v>
      </c>
      <c r="P231" s="74">
        <v>65</v>
      </c>
      <c r="Q231" s="74">
        <v>65</v>
      </c>
      <c r="R231" s="74">
        <v>65</v>
      </c>
      <c r="S231" s="74">
        <v>65</v>
      </c>
      <c r="T231" s="74">
        <v>65</v>
      </c>
      <c r="U231" s="74">
        <v>864</v>
      </c>
      <c r="V231" s="74">
        <v>72</v>
      </c>
      <c r="W231" s="74">
        <v>72</v>
      </c>
      <c r="X231" s="74">
        <v>72</v>
      </c>
      <c r="Y231" s="74">
        <v>72</v>
      </c>
      <c r="Z231" s="74">
        <v>72</v>
      </c>
      <c r="AA231" s="74">
        <v>72</v>
      </c>
      <c r="AB231" s="74">
        <v>72</v>
      </c>
      <c r="AC231" s="74">
        <v>72</v>
      </c>
      <c r="AD231" s="74">
        <v>72</v>
      </c>
      <c r="AE231" s="74">
        <v>72</v>
      </c>
      <c r="AF231" s="74">
        <v>72</v>
      </c>
      <c r="AG231" s="74">
        <v>72</v>
      </c>
      <c r="AH231" s="143" t="str">
        <f t="shared" si="9"/>
        <v/>
      </c>
      <c r="AI231" s="142" t="str">
        <f t="shared" si="10"/>
        <v/>
      </c>
      <c r="AJ231" s="144">
        <f t="shared" si="11"/>
        <v>780</v>
      </c>
    </row>
    <row r="232" spans="3:36">
      <c r="C232" s="74" t="s">
        <v>1132</v>
      </c>
      <c r="F232" s="74">
        <v>576</v>
      </c>
      <c r="G232" s="94">
        <v>576</v>
      </c>
      <c r="I232" s="74">
        <v>48</v>
      </c>
      <c r="J232" s="74">
        <v>48</v>
      </c>
      <c r="K232" s="74">
        <v>48</v>
      </c>
      <c r="L232" s="74">
        <v>48</v>
      </c>
      <c r="M232" s="74">
        <v>48</v>
      </c>
      <c r="N232" s="74">
        <v>48</v>
      </c>
      <c r="O232" s="74">
        <v>48</v>
      </c>
      <c r="P232" s="74">
        <v>48</v>
      </c>
      <c r="Q232" s="74">
        <v>48</v>
      </c>
      <c r="R232" s="74">
        <v>48</v>
      </c>
      <c r="S232" s="74">
        <v>48</v>
      </c>
      <c r="T232" s="74">
        <v>48</v>
      </c>
      <c r="U232" s="74">
        <v>624</v>
      </c>
      <c r="V232" s="74">
        <v>52</v>
      </c>
      <c r="W232" s="74">
        <v>52</v>
      </c>
      <c r="X232" s="74">
        <v>52</v>
      </c>
      <c r="Y232" s="74">
        <v>52</v>
      </c>
      <c r="Z232" s="74">
        <v>52</v>
      </c>
      <c r="AA232" s="74">
        <v>52</v>
      </c>
      <c r="AB232" s="74">
        <v>52</v>
      </c>
      <c r="AC232" s="74">
        <v>52</v>
      </c>
      <c r="AD232" s="74">
        <v>52</v>
      </c>
      <c r="AE232" s="74">
        <v>52</v>
      </c>
      <c r="AF232" s="74">
        <v>52</v>
      </c>
      <c r="AG232" s="74">
        <v>52</v>
      </c>
      <c r="AH232" s="143" t="str">
        <f t="shared" si="9"/>
        <v/>
      </c>
      <c r="AI232" s="142" t="str">
        <f t="shared" si="10"/>
        <v/>
      </c>
      <c r="AJ232" s="144">
        <f t="shared" si="11"/>
        <v>576</v>
      </c>
    </row>
    <row r="233" spans="3:36">
      <c r="C233" s="74" t="s">
        <v>1279</v>
      </c>
      <c r="F233" s="74">
        <v>1920</v>
      </c>
      <c r="G233" s="94">
        <v>1920</v>
      </c>
      <c r="I233" s="74">
        <v>160</v>
      </c>
      <c r="J233" s="74">
        <v>160</v>
      </c>
      <c r="K233" s="74">
        <v>160</v>
      </c>
      <c r="L233" s="74">
        <v>160</v>
      </c>
      <c r="M233" s="74">
        <v>160</v>
      </c>
      <c r="N233" s="74">
        <v>160</v>
      </c>
      <c r="O233" s="74">
        <v>160</v>
      </c>
      <c r="P233" s="74">
        <v>160</v>
      </c>
      <c r="Q233" s="74">
        <v>160</v>
      </c>
      <c r="R233" s="74">
        <v>160</v>
      </c>
      <c r="S233" s="74">
        <v>160</v>
      </c>
      <c r="T233" s="74">
        <v>160</v>
      </c>
      <c r="U233" s="74">
        <v>2100</v>
      </c>
      <c r="V233" s="74">
        <v>175</v>
      </c>
      <c r="W233" s="74">
        <v>175</v>
      </c>
      <c r="X233" s="74">
        <v>175</v>
      </c>
      <c r="Y233" s="74">
        <v>175</v>
      </c>
      <c r="Z233" s="74">
        <v>175</v>
      </c>
      <c r="AA233" s="74">
        <v>175</v>
      </c>
      <c r="AB233" s="74">
        <v>175</v>
      </c>
      <c r="AC233" s="74">
        <v>175</v>
      </c>
      <c r="AD233" s="74">
        <v>175</v>
      </c>
      <c r="AE233" s="74">
        <v>175</v>
      </c>
      <c r="AF233" s="74">
        <v>175</v>
      </c>
      <c r="AG233" s="74">
        <v>175</v>
      </c>
      <c r="AH233" s="143" t="str">
        <f t="shared" si="9"/>
        <v/>
      </c>
      <c r="AI233" s="142" t="str">
        <f t="shared" si="10"/>
        <v/>
      </c>
      <c r="AJ233" s="144">
        <f t="shared" si="11"/>
        <v>1920</v>
      </c>
    </row>
    <row r="234" spans="3:36">
      <c r="C234" s="74" t="s">
        <v>1234</v>
      </c>
      <c r="F234" s="74">
        <v>516</v>
      </c>
      <c r="G234" s="94">
        <v>516</v>
      </c>
      <c r="I234" s="74">
        <v>43</v>
      </c>
      <c r="J234" s="74">
        <v>43</v>
      </c>
      <c r="K234" s="74">
        <v>43</v>
      </c>
      <c r="L234" s="74">
        <v>43</v>
      </c>
      <c r="M234" s="74">
        <v>43</v>
      </c>
      <c r="N234" s="74">
        <v>43</v>
      </c>
      <c r="O234" s="74">
        <v>43</v>
      </c>
      <c r="P234" s="74">
        <v>43</v>
      </c>
      <c r="Q234" s="74">
        <v>43</v>
      </c>
      <c r="R234" s="74">
        <v>43</v>
      </c>
      <c r="S234" s="74">
        <v>43</v>
      </c>
      <c r="T234" s="74">
        <v>43</v>
      </c>
      <c r="U234" s="74">
        <v>576</v>
      </c>
      <c r="V234" s="74">
        <v>48</v>
      </c>
      <c r="W234" s="74">
        <v>48</v>
      </c>
      <c r="X234" s="74">
        <v>48</v>
      </c>
      <c r="Y234" s="74">
        <v>48</v>
      </c>
      <c r="Z234" s="74">
        <v>48</v>
      </c>
      <c r="AA234" s="74">
        <v>48</v>
      </c>
      <c r="AB234" s="74">
        <v>48</v>
      </c>
      <c r="AC234" s="74">
        <v>48</v>
      </c>
      <c r="AD234" s="74">
        <v>48</v>
      </c>
      <c r="AE234" s="74">
        <v>48</v>
      </c>
      <c r="AF234" s="74">
        <v>48</v>
      </c>
      <c r="AG234" s="74">
        <v>48</v>
      </c>
      <c r="AH234" s="143" t="str">
        <f t="shared" si="9"/>
        <v/>
      </c>
      <c r="AI234" s="142" t="str">
        <f t="shared" si="10"/>
        <v/>
      </c>
      <c r="AJ234" s="144">
        <f t="shared" si="11"/>
        <v>516</v>
      </c>
    </row>
    <row r="235" spans="3:36">
      <c r="C235" s="74" t="s">
        <v>1284</v>
      </c>
      <c r="F235" s="74">
        <v>876</v>
      </c>
      <c r="G235" s="94">
        <v>876</v>
      </c>
      <c r="I235" s="74">
        <v>73</v>
      </c>
      <c r="J235" s="74">
        <v>73</v>
      </c>
      <c r="K235" s="74">
        <v>73</v>
      </c>
      <c r="L235" s="74">
        <v>73</v>
      </c>
      <c r="M235" s="74">
        <v>73</v>
      </c>
      <c r="N235" s="74">
        <v>73</v>
      </c>
      <c r="O235" s="74">
        <v>73</v>
      </c>
      <c r="P235" s="74">
        <v>73</v>
      </c>
      <c r="Q235" s="74">
        <v>73</v>
      </c>
      <c r="R235" s="74">
        <v>73</v>
      </c>
      <c r="S235" s="74">
        <v>73</v>
      </c>
      <c r="T235" s="74">
        <v>73</v>
      </c>
      <c r="U235" s="74">
        <v>972</v>
      </c>
      <c r="V235" s="74">
        <v>81</v>
      </c>
      <c r="W235" s="74">
        <v>81</v>
      </c>
      <c r="X235" s="74">
        <v>81</v>
      </c>
      <c r="Y235" s="74">
        <v>81</v>
      </c>
      <c r="Z235" s="74">
        <v>81</v>
      </c>
      <c r="AA235" s="74">
        <v>81</v>
      </c>
      <c r="AB235" s="74">
        <v>81</v>
      </c>
      <c r="AC235" s="74">
        <v>81</v>
      </c>
      <c r="AD235" s="74">
        <v>81</v>
      </c>
      <c r="AE235" s="74">
        <v>81</v>
      </c>
      <c r="AF235" s="74">
        <v>81</v>
      </c>
      <c r="AG235" s="74">
        <v>81</v>
      </c>
      <c r="AH235" s="143" t="str">
        <f t="shared" si="9"/>
        <v/>
      </c>
      <c r="AI235" s="142" t="str">
        <f t="shared" si="10"/>
        <v/>
      </c>
      <c r="AJ235" s="144">
        <f t="shared" si="11"/>
        <v>876</v>
      </c>
    </row>
    <row r="236" spans="3:36">
      <c r="C236" s="74" t="s">
        <v>1171</v>
      </c>
      <c r="F236" s="74">
        <v>1944</v>
      </c>
      <c r="G236" s="94">
        <v>1944</v>
      </c>
      <c r="I236" s="74">
        <v>162</v>
      </c>
      <c r="J236" s="74">
        <v>162</v>
      </c>
      <c r="K236" s="74">
        <v>162</v>
      </c>
      <c r="L236" s="74">
        <v>162</v>
      </c>
      <c r="M236" s="74">
        <v>162</v>
      </c>
      <c r="N236" s="74">
        <v>162</v>
      </c>
      <c r="O236" s="74">
        <v>162</v>
      </c>
      <c r="P236" s="74">
        <v>162</v>
      </c>
      <c r="Q236" s="74">
        <v>162</v>
      </c>
      <c r="R236" s="74">
        <v>162</v>
      </c>
      <c r="S236" s="74">
        <v>162</v>
      </c>
      <c r="T236" s="74">
        <v>162</v>
      </c>
      <c r="U236" s="74">
        <v>2136</v>
      </c>
      <c r="V236" s="74">
        <v>178</v>
      </c>
      <c r="W236" s="74">
        <v>178</v>
      </c>
      <c r="X236" s="74">
        <v>178</v>
      </c>
      <c r="Y236" s="74">
        <v>178</v>
      </c>
      <c r="Z236" s="74">
        <v>178</v>
      </c>
      <c r="AA236" s="74">
        <v>178</v>
      </c>
      <c r="AB236" s="74">
        <v>178</v>
      </c>
      <c r="AC236" s="74">
        <v>178</v>
      </c>
      <c r="AD236" s="74">
        <v>178</v>
      </c>
      <c r="AE236" s="74">
        <v>178</v>
      </c>
      <c r="AF236" s="74">
        <v>178</v>
      </c>
      <c r="AG236" s="74">
        <v>178</v>
      </c>
      <c r="AH236" s="143" t="str">
        <f t="shared" si="9"/>
        <v/>
      </c>
      <c r="AI236" s="142" t="str">
        <f t="shared" si="10"/>
        <v/>
      </c>
      <c r="AJ236" s="144">
        <f t="shared" si="11"/>
        <v>1944</v>
      </c>
    </row>
    <row r="237" spans="3:36">
      <c r="C237" s="74" t="s">
        <v>1309</v>
      </c>
      <c r="F237" s="74">
        <v>2256</v>
      </c>
      <c r="G237" s="94">
        <v>2256</v>
      </c>
      <c r="I237" s="74">
        <v>188</v>
      </c>
      <c r="J237" s="74">
        <v>188</v>
      </c>
      <c r="K237" s="74">
        <v>188</v>
      </c>
      <c r="L237" s="74">
        <v>188</v>
      </c>
      <c r="M237" s="74">
        <v>188</v>
      </c>
      <c r="N237" s="74">
        <v>188</v>
      </c>
      <c r="O237" s="74">
        <v>188</v>
      </c>
      <c r="P237" s="74">
        <v>188</v>
      </c>
      <c r="Q237" s="74">
        <v>188</v>
      </c>
      <c r="R237" s="74">
        <v>188</v>
      </c>
      <c r="S237" s="74">
        <v>188</v>
      </c>
      <c r="T237" s="74">
        <v>188</v>
      </c>
      <c r="U237" s="74">
        <v>2484</v>
      </c>
      <c r="V237" s="74">
        <v>207</v>
      </c>
      <c r="W237" s="74">
        <v>207</v>
      </c>
      <c r="X237" s="74">
        <v>207</v>
      </c>
      <c r="Y237" s="74">
        <v>207</v>
      </c>
      <c r="Z237" s="74">
        <v>207</v>
      </c>
      <c r="AA237" s="74">
        <v>207</v>
      </c>
      <c r="AB237" s="74">
        <v>207</v>
      </c>
      <c r="AC237" s="74">
        <v>207</v>
      </c>
      <c r="AD237" s="74">
        <v>207</v>
      </c>
      <c r="AE237" s="74">
        <v>207</v>
      </c>
      <c r="AF237" s="74">
        <v>207</v>
      </c>
      <c r="AG237" s="74">
        <v>207</v>
      </c>
      <c r="AH237" s="143" t="str">
        <f t="shared" si="9"/>
        <v/>
      </c>
      <c r="AI237" s="142" t="str">
        <f t="shared" si="10"/>
        <v/>
      </c>
      <c r="AJ237" s="144">
        <f t="shared" si="11"/>
        <v>2256</v>
      </c>
    </row>
    <row r="238" spans="3:36">
      <c r="C238" s="74" t="s">
        <v>1087</v>
      </c>
      <c r="F238" s="74">
        <v>132</v>
      </c>
      <c r="G238" s="94">
        <v>132</v>
      </c>
      <c r="I238" s="74">
        <v>11</v>
      </c>
      <c r="J238" s="74">
        <v>11</v>
      </c>
      <c r="K238" s="74">
        <v>11</v>
      </c>
      <c r="L238" s="74">
        <v>11</v>
      </c>
      <c r="M238" s="74">
        <v>11</v>
      </c>
      <c r="N238" s="74">
        <v>11</v>
      </c>
      <c r="O238" s="74">
        <v>11</v>
      </c>
      <c r="P238" s="74">
        <v>11</v>
      </c>
      <c r="Q238" s="74">
        <v>11</v>
      </c>
      <c r="R238" s="74">
        <v>11</v>
      </c>
      <c r="S238" s="74">
        <v>11</v>
      </c>
      <c r="T238" s="74">
        <v>11</v>
      </c>
      <c r="U238" s="74">
        <v>144</v>
      </c>
      <c r="V238" s="74">
        <v>12</v>
      </c>
      <c r="W238" s="74">
        <v>12</v>
      </c>
      <c r="X238" s="74">
        <v>12</v>
      </c>
      <c r="Y238" s="74">
        <v>12</v>
      </c>
      <c r="Z238" s="74">
        <v>12</v>
      </c>
      <c r="AA238" s="74">
        <v>12</v>
      </c>
      <c r="AB238" s="74">
        <v>12</v>
      </c>
      <c r="AC238" s="74">
        <v>12</v>
      </c>
      <c r="AD238" s="74">
        <v>12</v>
      </c>
      <c r="AE238" s="74">
        <v>12</v>
      </c>
      <c r="AF238" s="74">
        <v>12</v>
      </c>
      <c r="AG238" s="74">
        <v>12</v>
      </c>
      <c r="AH238" s="143" t="str">
        <f t="shared" si="9"/>
        <v/>
      </c>
      <c r="AI238" s="142" t="str">
        <f t="shared" si="10"/>
        <v/>
      </c>
      <c r="AJ238" s="144">
        <f t="shared" si="11"/>
        <v>132</v>
      </c>
    </row>
  </sheetData>
  <autoFilter ref="A6:AI8"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10">
    <mergeCell ref="G6:H6"/>
    <mergeCell ref="I6:T6"/>
    <mergeCell ref="V6:AG6"/>
    <mergeCell ref="A1:AF1"/>
    <mergeCell ref="A2:AG2"/>
    <mergeCell ref="A3:AF3"/>
    <mergeCell ref="I4:T4"/>
    <mergeCell ref="V4:AG4"/>
    <mergeCell ref="D5:T5"/>
    <mergeCell ref="U5:AG5"/>
  </mergeCells>
  <pageMargins left="0.1" right="0.1" top="0.1" bottom="0.1" header="0" footer="0"/>
  <pageSetup paperSize="9" fitToWidth="0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"/>
  <sheetViews>
    <sheetView workbookViewId="0">
      <pane xSplit="2" ySplit="7" topLeftCell="C8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A3" sqref="A3:AF3"/>
    </sheetView>
  </sheetViews>
  <sheetFormatPr defaultRowHeight="18.75"/>
  <cols>
    <col min="1" max="1" width="5.25" style="104" customWidth="1"/>
    <col min="2" max="2" width="3.875" style="104" customWidth="1"/>
    <col min="3" max="3" width="11.75" style="104" bestFit="1" customWidth="1"/>
    <col min="4" max="4" width="6.625" style="104" customWidth="1"/>
    <col min="5" max="5" width="8.75" style="104" customWidth="1"/>
    <col min="6" max="6" width="7.375" style="104" customWidth="1"/>
    <col min="7" max="7" width="10.375" style="104" bestFit="1" customWidth="1"/>
    <col min="8" max="9" width="7.25" style="21" customWidth="1"/>
    <col min="10" max="10" width="9.625" style="21" bestFit="1" customWidth="1"/>
    <col min="11" max="11" width="10.375" style="21" customWidth="1"/>
    <col min="12" max="23" width="9.625" style="104" bestFit="1" customWidth="1"/>
    <col min="24" max="24" width="9.625" style="104" customWidth="1"/>
    <col min="25" max="25" width="8.75" style="104" customWidth="1"/>
    <col min="26" max="36" width="8.75" style="104" bestFit="1" customWidth="1"/>
  </cols>
  <sheetData>
    <row r="1" spans="1:39">
      <c r="A1" s="264" t="s">
        <v>183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pans="1:39">
      <c r="A2" s="264" t="s">
        <v>157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</row>
    <row r="3" spans="1:39">
      <c r="A3" s="264" t="s">
        <v>1382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</row>
    <row r="4" spans="1:39">
      <c r="A4" s="96" t="s">
        <v>21</v>
      </c>
      <c r="B4" s="96" t="s">
        <v>22</v>
      </c>
      <c r="C4" s="96" t="s">
        <v>138</v>
      </c>
      <c r="D4" s="96" t="s">
        <v>139</v>
      </c>
      <c r="E4" s="96" t="s">
        <v>23</v>
      </c>
      <c r="F4" s="96" t="s">
        <v>24</v>
      </c>
      <c r="G4" s="96" t="s">
        <v>25</v>
      </c>
      <c r="H4" s="96" t="s">
        <v>21</v>
      </c>
      <c r="I4" s="96" t="s">
        <v>21</v>
      </c>
      <c r="J4" s="96" t="s">
        <v>26</v>
      </c>
      <c r="K4" s="96" t="s">
        <v>27</v>
      </c>
      <c r="L4" s="265" t="s">
        <v>28</v>
      </c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7"/>
      <c r="X4" s="96" t="s">
        <v>29</v>
      </c>
      <c r="Y4" s="265" t="s">
        <v>29</v>
      </c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7"/>
    </row>
    <row r="5" spans="1:39">
      <c r="A5" s="97"/>
      <c r="B5" s="97"/>
      <c r="C5" s="97"/>
      <c r="D5" s="268">
        <v>2562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70">
        <v>2563</v>
      </c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1"/>
    </row>
    <row r="6" spans="1:39" ht="75">
      <c r="A6" s="113" t="s">
        <v>160</v>
      </c>
      <c r="B6" s="114" t="s">
        <v>0</v>
      </c>
      <c r="C6" s="99" t="s">
        <v>149</v>
      </c>
      <c r="D6" s="100" t="s">
        <v>161</v>
      </c>
      <c r="E6" s="100" t="s">
        <v>184</v>
      </c>
      <c r="F6" s="100" t="s">
        <v>185</v>
      </c>
      <c r="G6" s="115" t="s">
        <v>186</v>
      </c>
      <c r="H6" s="258" t="s">
        <v>187</v>
      </c>
      <c r="I6" s="258"/>
      <c r="J6" s="259" t="s">
        <v>188</v>
      </c>
      <c r="K6" s="260"/>
      <c r="L6" s="261" t="s">
        <v>189</v>
      </c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3"/>
      <c r="X6" s="100" t="s">
        <v>190</v>
      </c>
      <c r="Y6" s="116" t="s">
        <v>191</v>
      </c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spans="1:39">
      <c r="A7" s="117"/>
      <c r="B7" s="117"/>
      <c r="C7" s="118"/>
      <c r="D7" s="119" t="s">
        <v>36</v>
      </c>
      <c r="E7" s="118"/>
      <c r="F7" s="118"/>
      <c r="G7" s="118"/>
      <c r="H7" s="120" t="s">
        <v>13</v>
      </c>
      <c r="I7" s="120" t="s">
        <v>170</v>
      </c>
      <c r="J7" s="121" t="s">
        <v>13</v>
      </c>
      <c r="K7" s="121" t="s">
        <v>170</v>
      </c>
      <c r="L7" s="122" t="s">
        <v>171</v>
      </c>
      <c r="M7" s="122" t="s">
        <v>172</v>
      </c>
      <c r="N7" s="122" t="s">
        <v>173</v>
      </c>
      <c r="O7" s="122" t="s">
        <v>192</v>
      </c>
      <c r="P7" s="122" t="s">
        <v>175</v>
      </c>
      <c r="Q7" s="122" t="s">
        <v>176</v>
      </c>
      <c r="R7" s="122" t="s">
        <v>177</v>
      </c>
      <c r="S7" s="122" t="s">
        <v>178</v>
      </c>
      <c r="T7" s="122" t="s">
        <v>179</v>
      </c>
      <c r="U7" s="122" t="s">
        <v>180</v>
      </c>
      <c r="V7" s="122" t="s">
        <v>181</v>
      </c>
      <c r="W7" s="122" t="s">
        <v>182</v>
      </c>
      <c r="X7" s="145"/>
      <c r="Y7" s="122" t="s">
        <v>171</v>
      </c>
      <c r="Z7" s="122" t="s">
        <v>172</v>
      </c>
      <c r="AA7" s="122" t="s">
        <v>173</v>
      </c>
      <c r="AB7" s="122" t="s">
        <v>174</v>
      </c>
      <c r="AC7" s="122" t="s">
        <v>175</v>
      </c>
      <c r="AD7" s="122" t="s">
        <v>176</v>
      </c>
      <c r="AE7" s="122" t="s">
        <v>177</v>
      </c>
      <c r="AF7" s="122" t="s">
        <v>178</v>
      </c>
      <c r="AG7" s="122" t="s">
        <v>179</v>
      </c>
      <c r="AH7" s="122" t="s">
        <v>180</v>
      </c>
      <c r="AI7" s="122" t="s">
        <v>181</v>
      </c>
      <c r="AJ7" s="122" t="s">
        <v>182</v>
      </c>
      <c r="AK7" s="132" t="s">
        <v>153</v>
      </c>
      <c r="AL7" s="132" t="s">
        <v>154</v>
      </c>
    </row>
    <row r="8" spans="1:39">
      <c r="A8" s="102">
        <v>12205</v>
      </c>
      <c r="B8" s="48" t="s">
        <v>92</v>
      </c>
      <c r="C8" s="49" t="s">
        <v>1366</v>
      </c>
      <c r="D8" s="103">
        <v>8230</v>
      </c>
      <c r="E8" s="103">
        <v>603298</v>
      </c>
      <c r="F8" s="103">
        <v>488667</v>
      </c>
      <c r="G8" s="103">
        <v>122166744</v>
      </c>
      <c r="H8" s="125"/>
      <c r="I8" s="125"/>
      <c r="J8" s="103">
        <v>122166744</v>
      </c>
      <c r="K8" s="103"/>
      <c r="L8" s="103">
        <v>10180562</v>
      </c>
      <c r="M8" s="103">
        <v>10180562</v>
      </c>
      <c r="N8" s="103">
        <v>10180562</v>
      </c>
      <c r="O8" s="103">
        <v>10180562</v>
      </c>
      <c r="P8" s="103">
        <v>10180562</v>
      </c>
      <c r="Q8" s="103">
        <v>10180562</v>
      </c>
      <c r="R8" s="103">
        <v>10180562</v>
      </c>
      <c r="S8" s="103">
        <v>10180562</v>
      </c>
      <c r="T8" s="103">
        <v>10180562</v>
      </c>
      <c r="U8" s="103">
        <v>10180562</v>
      </c>
      <c r="V8" s="103">
        <v>10180562</v>
      </c>
      <c r="W8" s="103">
        <v>10180562</v>
      </c>
      <c r="X8" s="123">
        <v>171033240</v>
      </c>
      <c r="Y8" s="123">
        <v>14252770</v>
      </c>
      <c r="Z8" s="123">
        <v>14252770</v>
      </c>
      <c r="AA8" s="123">
        <v>14252770</v>
      </c>
      <c r="AB8" s="123">
        <v>14252770</v>
      </c>
      <c r="AC8" s="123">
        <v>14252770</v>
      </c>
      <c r="AD8" s="123">
        <v>14252770</v>
      </c>
      <c r="AE8" s="123">
        <v>14252770</v>
      </c>
      <c r="AF8" s="123">
        <v>14252770</v>
      </c>
      <c r="AG8" s="123">
        <v>14252770</v>
      </c>
      <c r="AH8" s="123">
        <v>14252770</v>
      </c>
      <c r="AI8" s="123">
        <v>14252770</v>
      </c>
      <c r="AJ8" s="123">
        <v>14252770</v>
      </c>
      <c r="AK8" s="143">
        <f>IF(SUM($D8:$AJ8)&lt;&gt;0,IFERROR(IFERROR(INDEX(pname,MATCH($B8,pid_fao,0),1),INDEX(pname,MATCH($B8,pid_th,0),1)),""),"")</f>
        <v>122301</v>
      </c>
      <c r="AL8" s="142" t="str">
        <f>IF(SUM($D8:$AJ8)&lt;&gt;0,IFERROR(IFERROR(INDEX(pname,MATCH($B8,pid_fao,0),5),INDEX(pname,MATCH($B8,pid_th,0),5)),""),"")</f>
        <v>122301-000</v>
      </c>
      <c r="AM8" s="139"/>
    </row>
    <row r="9" spans="1:39">
      <c r="A9" s="104">
        <v>12206</v>
      </c>
      <c r="B9" s="104" t="s">
        <v>93</v>
      </c>
      <c r="C9" s="104" t="s">
        <v>1366</v>
      </c>
      <c r="D9" s="104">
        <v>6356</v>
      </c>
      <c r="E9" s="104">
        <v>336818</v>
      </c>
      <c r="F9" s="104">
        <v>192299</v>
      </c>
      <c r="G9" s="104">
        <v>49036236</v>
      </c>
      <c r="J9" s="21">
        <v>49036236</v>
      </c>
      <c r="L9" s="104">
        <v>4086353</v>
      </c>
      <c r="M9" s="104">
        <v>4086353</v>
      </c>
      <c r="N9" s="104">
        <v>4086353</v>
      </c>
      <c r="O9" s="104">
        <v>4086353</v>
      </c>
      <c r="P9" s="104">
        <v>4086353</v>
      </c>
      <c r="Q9" s="104">
        <v>4086353</v>
      </c>
      <c r="R9" s="104">
        <v>4086353</v>
      </c>
      <c r="S9" s="104">
        <v>4086353</v>
      </c>
      <c r="T9" s="104">
        <v>4086353</v>
      </c>
      <c r="U9" s="104">
        <v>4086353</v>
      </c>
      <c r="V9" s="104">
        <v>4086353</v>
      </c>
      <c r="W9" s="104">
        <v>4086353</v>
      </c>
      <c r="X9" s="104">
        <v>51487812</v>
      </c>
      <c r="Y9" s="104">
        <v>4290651</v>
      </c>
      <c r="Z9" s="104">
        <v>4290651</v>
      </c>
      <c r="AA9" s="104">
        <v>4290651</v>
      </c>
      <c r="AB9" s="104">
        <v>4290651</v>
      </c>
      <c r="AC9" s="104">
        <v>4290651</v>
      </c>
      <c r="AD9" s="104">
        <v>4290651</v>
      </c>
      <c r="AE9" s="104">
        <v>4290651</v>
      </c>
      <c r="AF9" s="104">
        <v>4290651</v>
      </c>
      <c r="AG9" s="104">
        <v>4290651</v>
      </c>
      <c r="AH9" s="104">
        <v>4290651</v>
      </c>
      <c r="AI9" s="104">
        <v>4290651</v>
      </c>
      <c r="AJ9" s="104">
        <v>4290651</v>
      </c>
      <c r="AK9" s="143">
        <f>IF(SUM($D9:$AJ9)&lt;&gt;0,IFERROR(IFERROR(INDEX(pname,MATCH($B9,pid_fao,0),1),INDEX(pname,MATCH($B9,pid_th,0),1)),""),"")</f>
        <v>122302</v>
      </c>
      <c r="AL9" s="142" t="str">
        <f>IF(SUM($D9:$AJ9)&lt;&gt;0,IFERROR(IFERROR(INDEX(pname,MATCH($B9,pid_fao,0),5),INDEX(pname,MATCH($B9,pid_th,0),5)),""),"")</f>
        <v>122302-000</v>
      </c>
    </row>
  </sheetData>
  <mergeCells count="10">
    <mergeCell ref="H6:I6"/>
    <mergeCell ref="J6:K6"/>
    <mergeCell ref="L6:W6"/>
    <mergeCell ref="A1:AF1"/>
    <mergeCell ref="A2:AG2"/>
    <mergeCell ref="A3:AF3"/>
    <mergeCell ref="L4:W4"/>
    <mergeCell ref="Y4:AJ4"/>
    <mergeCell ref="D5:W5"/>
    <mergeCell ref="X5:AJ5"/>
  </mergeCells>
  <pageMargins left="0.1" right="0.1" top="0.1" bottom="0.1" header="0" footer="0"/>
  <pageSetup paperSize="9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7"/>
  <sheetViews>
    <sheetView zoomScale="85" zoomScaleNormal="85" workbookViewId="0">
      <pane xSplit="2" ySplit="7" topLeftCell="K8" activePane="bottomRight" state="frozen"/>
      <selection activeCell="AJ148" sqref="AJ148"/>
      <selection pane="topRight" activeCell="AJ148" sqref="AJ148"/>
      <selection pane="bottomLeft" activeCell="AJ148" sqref="AJ148"/>
      <selection pane="bottomRight" activeCell="A3" sqref="A3:AI3"/>
    </sheetView>
  </sheetViews>
  <sheetFormatPr defaultRowHeight="18.75"/>
  <cols>
    <col min="1" max="2" width="6.375" style="104" customWidth="1"/>
    <col min="3" max="3" width="11.75" style="104" customWidth="1"/>
    <col min="4" max="4" width="4.375" style="104" customWidth="1"/>
    <col min="5" max="6" width="5.75" style="104" customWidth="1"/>
    <col min="7" max="7" width="4.375" style="104" customWidth="1"/>
    <col min="8" max="8" width="8.75" style="21" customWidth="1"/>
    <col min="9" max="9" width="9.125" style="21" customWidth="1"/>
    <col min="10" max="10" width="9.125" style="104" customWidth="1"/>
    <col min="11" max="22" width="7.375" style="104" bestFit="1" customWidth="1"/>
    <col min="23" max="23" width="8.75" style="104" customWidth="1"/>
    <col min="24" max="35" width="7.375" style="104" customWidth="1"/>
  </cols>
  <sheetData>
    <row r="1" spans="1:37">
      <c r="A1" s="264" t="s">
        <v>193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74"/>
    </row>
    <row r="2" spans="1:37">
      <c r="A2" s="264" t="s">
        <v>157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74"/>
    </row>
    <row r="3" spans="1:37">
      <c r="A3" s="275" t="s">
        <v>1382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6"/>
    </row>
    <row r="4" spans="1:37">
      <c r="A4" s="96" t="s">
        <v>21</v>
      </c>
      <c r="B4" s="96" t="s">
        <v>22</v>
      </c>
      <c r="C4" s="96" t="s">
        <v>138</v>
      </c>
      <c r="D4" s="96" t="s">
        <v>139</v>
      </c>
      <c r="E4" s="96" t="s">
        <v>23</v>
      </c>
      <c r="F4" s="96" t="s">
        <v>24</v>
      </c>
      <c r="G4" s="96" t="s">
        <v>25</v>
      </c>
      <c r="H4" s="96" t="s">
        <v>26</v>
      </c>
      <c r="I4" s="96" t="s">
        <v>27</v>
      </c>
      <c r="J4" s="96" t="s">
        <v>28</v>
      </c>
      <c r="K4" s="265" t="s">
        <v>29</v>
      </c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96" t="s">
        <v>30</v>
      </c>
      <c r="X4" s="277" t="s">
        <v>31</v>
      </c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65"/>
    </row>
    <row r="5" spans="1:37">
      <c r="A5" s="97"/>
      <c r="B5" s="97"/>
      <c r="C5" s="97"/>
      <c r="D5" s="278">
        <v>2562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80">
        <v>2563</v>
      </c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</row>
    <row r="6" spans="1:37" ht="150">
      <c r="A6" s="98" t="s">
        <v>160</v>
      </c>
      <c r="B6" s="99" t="s">
        <v>0</v>
      </c>
      <c r="C6" s="99" t="s">
        <v>149</v>
      </c>
      <c r="D6" s="100" t="s">
        <v>194</v>
      </c>
      <c r="E6" s="100" t="s">
        <v>195</v>
      </c>
      <c r="F6" s="100" t="s">
        <v>196</v>
      </c>
      <c r="G6" s="100" t="s">
        <v>197</v>
      </c>
      <c r="H6" s="126" t="s">
        <v>198</v>
      </c>
      <c r="I6" s="272" t="s">
        <v>199</v>
      </c>
      <c r="J6" s="273"/>
      <c r="K6" s="261" t="s">
        <v>200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3"/>
      <c r="W6" s="100" t="s">
        <v>201</v>
      </c>
      <c r="X6" s="116" t="s">
        <v>202</v>
      </c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27"/>
    </row>
    <row r="7" spans="1:37">
      <c r="A7" s="118"/>
      <c r="B7" s="118"/>
      <c r="C7" s="118"/>
      <c r="D7" s="119"/>
      <c r="E7" s="118"/>
      <c r="F7" s="118"/>
      <c r="G7" s="118"/>
      <c r="H7" s="128"/>
      <c r="I7" s="124" t="s">
        <v>13</v>
      </c>
      <c r="J7" s="121" t="s">
        <v>170</v>
      </c>
      <c r="K7" s="122" t="s">
        <v>171</v>
      </c>
      <c r="L7" s="122" t="s">
        <v>172</v>
      </c>
      <c r="M7" s="122" t="s">
        <v>173</v>
      </c>
      <c r="N7" s="122" t="s">
        <v>174</v>
      </c>
      <c r="O7" s="122" t="s">
        <v>175</v>
      </c>
      <c r="P7" s="122" t="s">
        <v>176</v>
      </c>
      <c r="Q7" s="122" t="s">
        <v>177</v>
      </c>
      <c r="R7" s="122" t="s">
        <v>178</v>
      </c>
      <c r="S7" s="122" t="s">
        <v>179</v>
      </c>
      <c r="T7" s="122" t="s">
        <v>180</v>
      </c>
      <c r="U7" s="122" t="s">
        <v>181</v>
      </c>
      <c r="V7" s="122" t="s">
        <v>182</v>
      </c>
      <c r="W7" s="145"/>
      <c r="X7" s="122" t="s">
        <v>171</v>
      </c>
      <c r="Y7" s="122" t="s">
        <v>172</v>
      </c>
      <c r="Z7" s="122" t="s">
        <v>173</v>
      </c>
      <c r="AA7" s="122" t="s">
        <v>174</v>
      </c>
      <c r="AB7" s="122" t="s">
        <v>175</v>
      </c>
      <c r="AC7" s="122" t="s">
        <v>176</v>
      </c>
      <c r="AD7" s="122" t="s">
        <v>177</v>
      </c>
      <c r="AE7" s="122" t="s">
        <v>178</v>
      </c>
      <c r="AF7" s="122" t="s">
        <v>179</v>
      </c>
      <c r="AG7" s="122" t="s">
        <v>180</v>
      </c>
      <c r="AH7" s="122" t="s">
        <v>181</v>
      </c>
      <c r="AI7" s="101" t="s">
        <v>182</v>
      </c>
      <c r="AJ7" s="132" t="s">
        <v>153</v>
      </c>
      <c r="AK7" s="132" t="s">
        <v>154</v>
      </c>
    </row>
    <row r="8" spans="1:37">
      <c r="A8" s="102">
        <v>12207</v>
      </c>
      <c r="B8" s="48" t="s">
        <v>94</v>
      </c>
      <c r="C8" s="49" t="s">
        <v>1366</v>
      </c>
      <c r="D8" s="103">
        <v>3741</v>
      </c>
      <c r="E8" s="103">
        <v>126161</v>
      </c>
      <c r="F8" s="103">
        <v>54127</v>
      </c>
      <c r="G8" s="103">
        <v>12133</v>
      </c>
      <c r="H8" s="129">
        <v>253308</v>
      </c>
      <c r="I8" s="129">
        <v>253308</v>
      </c>
      <c r="J8" s="103" t="s">
        <v>1367</v>
      </c>
      <c r="K8" s="129">
        <v>21109</v>
      </c>
      <c r="L8" s="129">
        <v>21109</v>
      </c>
      <c r="M8" s="129">
        <v>21109</v>
      </c>
      <c r="N8" s="129">
        <v>21109</v>
      </c>
      <c r="O8" s="129">
        <v>21109</v>
      </c>
      <c r="P8" s="129">
        <v>21109</v>
      </c>
      <c r="Q8" s="129">
        <v>21109</v>
      </c>
      <c r="R8" s="130">
        <v>21109</v>
      </c>
      <c r="S8" s="130">
        <v>21109</v>
      </c>
      <c r="T8" s="130">
        <v>21109</v>
      </c>
      <c r="U8" s="130">
        <v>21109</v>
      </c>
      <c r="V8" s="130">
        <v>21109</v>
      </c>
      <c r="W8" s="129">
        <v>263436</v>
      </c>
      <c r="X8" s="129">
        <v>21953</v>
      </c>
      <c r="Y8" s="129">
        <v>21953</v>
      </c>
      <c r="Z8" s="129">
        <v>21953</v>
      </c>
      <c r="AA8" s="129">
        <v>21953</v>
      </c>
      <c r="AB8" s="129">
        <v>21953</v>
      </c>
      <c r="AC8" s="129">
        <v>21953</v>
      </c>
      <c r="AD8" s="129">
        <v>21953</v>
      </c>
      <c r="AE8" s="129">
        <v>21953</v>
      </c>
      <c r="AF8" s="129">
        <v>21953</v>
      </c>
      <c r="AG8" s="129">
        <v>21953</v>
      </c>
      <c r="AH8" s="129">
        <v>21953</v>
      </c>
      <c r="AI8" s="129">
        <v>21953</v>
      </c>
      <c r="AJ8" s="143">
        <f t="shared" ref="AJ8:AJ47" si="0">IF(SUM($D8:$AI8)&lt;&gt;0,IFERROR(IFERROR(INDEX(pname,MATCH($B8,pid_fao,0),1),INDEX(pname,MATCH($B8,pid_th,0),1)),""),"")</f>
        <v>122303</v>
      </c>
      <c r="AK8" s="142" t="str">
        <f t="shared" ref="AK8:AK47" si="1">IF(SUM($D8:$AI8)&lt;&gt;0,IFERROR(IFERROR(INDEX(pname,MATCH($B8,pid_fao,0),5),INDEX(pname,MATCH($B8,pid_th,0),5)),""),"")</f>
        <v>122303-000</v>
      </c>
    </row>
    <row r="9" spans="1:37">
      <c r="C9" s="104" t="s">
        <v>1255</v>
      </c>
      <c r="E9" s="104">
        <v>3460</v>
      </c>
      <c r="F9" s="104">
        <v>1660</v>
      </c>
      <c r="G9" s="104">
        <v>346</v>
      </c>
      <c r="H9" s="21">
        <v>7764</v>
      </c>
      <c r="I9" s="21">
        <v>7764</v>
      </c>
      <c r="K9" s="104">
        <v>647</v>
      </c>
      <c r="L9" s="104">
        <v>647</v>
      </c>
      <c r="M9" s="104">
        <v>647</v>
      </c>
      <c r="N9" s="104">
        <v>647</v>
      </c>
      <c r="O9" s="104">
        <v>647</v>
      </c>
      <c r="P9" s="104">
        <v>647</v>
      </c>
      <c r="Q9" s="104">
        <v>647</v>
      </c>
      <c r="R9" s="104">
        <v>647</v>
      </c>
      <c r="S9" s="104">
        <v>647</v>
      </c>
      <c r="T9" s="104">
        <v>647</v>
      </c>
      <c r="U9" s="104">
        <v>647</v>
      </c>
      <c r="V9" s="104">
        <v>647</v>
      </c>
      <c r="W9" s="104">
        <v>8076</v>
      </c>
      <c r="X9" s="104">
        <v>673</v>
      </c>
      <c r="Y9" s="104">
        <v>673</v>
      </c>
      <c r="Z9" s="104">
        <v>673</v>
      </c>
      <c r="AA9" s="104">
        <v>673</v>
      </c>
      <c r="AB9" s="104">
        <v>673</v>
      </c>
      <c r="AC9" s="104">
        <v>673</v>
      </c>
      <c r="AD9" s="104">
        <v>673</v>
      </c>
      <c r="AE9" s="104">
        <v>673</v>
      </c>
      <c r="AF9" s="104">
        <v>673</v>
      </c>
      <c r="AG9" s="104">
        <v>673</v>
      </c>
      <c r="AH9" s="104">
        <v>673</v>
      </c>
      <c r="AI9" s="104">
        <v>673</v>
      </c>
      <c r="AJ9" s="143" t="str">
        <f t="shared" si="0"/>
        <v/>
      </c>
      <c r="AK9" s="142" t="str">
        <f t="shared" si="1"/>
        <v/>
      </c>
    </row>
    <row r="10" spans="1:37">
      <c r="C10" s="104" t="s">
        <v>1066</v>
      </c>
      <c r="E10" s="104">
        <v>2061</v>
      </c>
      <c r="F10" s="104">
        <v>1236</v>
      </c>
      <c r="G10" s="104">
        <v>231</v>
      </c>
      <c r="H10" s="21">
        <v>5784</v>
      </c>
      <c r="I10" s="21">
        <v>5784</v>
      </c>
      <c r="K10" s="104">
        <v>482</v>
      </c>
      <c r="L10" s="104">
        <v>482</v>
      </c>
      <c r="M10" s="104">
        <v>482</v>
      </c>
      <c r="N10" s="104">
        <v>482</v>
      </c>
      <c r="O10" s="104">
        <v>482</v>
      </c>
      <c r="P10" s="104">
        <v>482</v>
      </c>
      <c r="Q10" s="104">
        <v>482</v>
      </c>
      <c r="R10" s="104">
        <v>482</v>
      </c>
      <c r="S10" s="104">
        <v>482</v>
      </c>
      <c r="T10" s="104">
        <v>482</v>
      </c>
      <c r="U10" s="104">
        <v>482</v>
      </c>
      <c r="V10" s="104">
        <v>482</v>
      </c>
      <c r="W10" s="104">
        <v>6012</v>
      </c>
      <c r="X10" s="104">
        <v>501</v>
      </c>
      <c r="Y10" s="104">
        <v>501</v>
      </c>
      <c r="Z10" s="104">
        <v>501</v>
      </c>
      <c r="AA10" s="104">
        <v>501</v>
      </c>
      <c r="AB10" s="104">
        <v>501</v>
      </c>
      <c r="AC10" s="104">
        <v>501</v>
      </c>
      <c r="AD10" s="104">
        <v>501</v>
      </c>
      <c r="AE10" s="104">
        <v>501</v>
      </c>
      <c r="AF10" s="104">
        <v>501</v>
      </c>
      <c r="AG10" s="104">
        <v>501</v>
      </c>
      <c r="AH10" s="104">
        <v>501</v>
      </c>
      <c r="AI10" s="104">
        <v>501</v>
      </c>
      <c r="AJ10" s="143" t="str">
        <f t="shared" si="0"/>
        <v/>
      </c>
      <c r="AK10" s="142" t="str">
        <f t="shared" si="1"/>
        <v/>
      </c>
    </row>
    <row r="11" spans="1:37">
      <c r="C11" s="104" t="s">
        <v>1327</v>
      </c>
      <c r="E11" s="104">
        <v>2099</v>
      </c>
      <c r="F11" s="104">
        <v>1082</v>
      </c>
      <c r="G11" s="104">
        <v>210</v>
      </c>
      <c r="H11" s="21">
        <v>5064</v>
      </c>
      <c r="I11" s="21">
        <v>5064</v>
      </c>
      <c r="K11" s="104">
        <v>422</v>
      </c>
      <c r="L11" s="104">
        <v>422</v>
      </c>
      <c r="M11" s="104">
        <v>422</v>
      </c>
      <c r="N11" s="104">
        <v>422</v>
      </c>
      <c r="O11" s="104">
        <v>422</v>
      </c>
      <c r="P11" s="104">
        <v>422</v>
      </c>
      <c r="Q11" s="104">
        <v>422</v>
      </c>
      <c r="R11" s="104">
        <v>422</v>
      </c>
      <c r="S11" s="104">
        <v>422</v>
      </c>
      <c r="T11" s="104">
        <v>422</v>
      </c>
      <c r="U11" s="104">
        <v>422</v>
      </c>
      <c r="V11" s="104">
        <v>422</v>
      </c>
      <c r="W11" s="104">
        <v>5268</v>
      </c>
      <c r="X11" s="104">
        <v>439</v>
      </c>
      <c r="Y11" s="104">
        <v>439</v>
      </c>
      <c r="Z11" s="104">
        <v>439</v>
      </c>
      <c r="AA11" s="104">
        <v>439</v>
      </c>
      <c r="AB11" s="104">
        <v>439</v>
      </c>
      <c r="AC11" s="104">
        <v>439</v>
      </c>
      <c r="AD11" s="104">
        <v>439</v>
      </c>
      <c r="AE11" s="104">
        <v>439</v>
      </c>
      <c r="AF11" s="104">
        <v>439</v>
      </c>
      <c r="AG11" s="104">
        <v>439</v>
      </c>
      <c r="AH11" s="104">
        <v>439</v>
      </c>
      <c r="AI11" s="104">
        <v>439</v>
      </c>
      <c r="AJ11" s="143" t="str">
        <f t="shared" si="0"/>
        <v/>
      </c>
      <c r="AK11" s="142" t="str">
        <f t="shared" si="1"/>
        <v/>
      </c>
    </row>
    <row r="12" spans="1:37">
      <c r="C12" s="104" t="s">
        <v>1054</v>
      </c>
      <c r="E12" s="104">
        <v>89</v>
      </c>
      <c r="F12" s="104">
        <v>28</v>
      </c>
      <c r="G12" s="104">
        <v>9</v>
      </c>
      <c r="H12" s="21">
        <v>132</v>
      </c>
      <c r="I12" s="21">
        <v>132</v>
      </c>
      <c r="K12" s="104">
        <v>11</v>
      </c>
      <c r="L12" s="104">
        <v>11</v>
      </c>
      <c r="M12" s="104">
        <v>11</v>
      </c>
      <c r="N12" s="104">
        <v>11</v>
      </c>
      <c r="O12" s="104">
        <v>11</v>
      </c>
      <c r="P12" s="104">
        <v>11</v>
      </c>
      <c r="Q12" s="104">
        <v>11</v>
      </c>
      <c r="R12" s="104">
        <v>11</v>
      </c>
      <c r="S12" s="104">
        <v>11</v>
      </c>
      <c r="T12" s="104">
        <v>11</v>
      </c>
      <c r="U12" s="104">
        <v>11</v>
      </c>
      <c r="V12" s="104">
        <v>11</v>
      </c>
      <c r="W12" s="104">
        <v>132</v>
      </c>
      <c r="X12" s="104">
        <v>11</v>
      </c>
      <c r="Y12" s="104">
        <v>11</v>
      </c>
      <c r="Z12" s="104">
        <v>11</v>
      </c>
      <c r="AA12" s="104">
        <v>11</v>
      </c>
      <c r="AB12" s="104">
        <v>11</v>
      </c>
      <c r="AC12" s="104">
        <v>11</v>
      </c>
      <c r="AD12" s="104">
        <v>11</v>
      </c>
      <c r="AE12" s="104">
        <v>11</v>
      </c>
      <c r="AF12" s="104">
        <v>11</v>
      </c>
      <c r="AG12" s="104">
        <v>11</v>
      </c>
      <c r="AH12" s="104">
        <v>11</v>
      </c>
      <c r="AI12" s="104">
        <v>11</v>
      </c>
      <c r="AJ12" s="143" t="str">
        <f t="shared" si="0"/>
        <v/>
      </c>
      <c r="AK12" s="142" t="str">
        <f t="shared" si="1"/>
        <v/>
      </c>
    </row>
    <row r="13" spans="1:37">
      <c r="C13" s="104" t="s">
        <v>1187</v>
      </c>
      <c r="E13" s="104">
        <v>0</v>
      </c>
      <c r="H13" s="21">
        <v>0</v>
      </c>
      <c r="I13" s="21">
        <v>0</v>
      </c>
      <c r="W13" s="104">
        <v>0</v>
      </c>
      <c r="AJ13" s="143" t="str">
        <f t="shared" si="0"/>
        <v/>
      </c>
      <c r="AK13" s="142" t="str">
        <f t="shared" si="1"/>
        <v/>
      </c>
    </row>
    <row r="14" spans="1:37">
      <c r="C14" s="104" t="s">
        <v>1079</v>
      </c>
      <c r="E14" s="104">
        <v>18</v>
      </c>
      <c r="F14" s="104">
        <v>9</v>
      </c>
      <c r="G14" s="104">
        <v>2</v>
      </c>
      <c r="H14" s="21">
        <v>48</v>
      </c>
      <c r="I14" s="21">
        <v>48</v>
      </c>
      <c r="K14" s="104">
        <v>4</v>
      </c>
      <c r="L14" s="104">
        <v>4</v>
      </c>
      <c r="M14" s="104">
        <v>4</v>
      </c>
      <c r="N14" s="104">
        <v>4</v>
      </c>
      <c r="O14" s="104">
        <v>4</v>
      </c>
      <c r="P14" s="104">
        <v>4</v>
      </c>
      <c r="Q14" s="104">
        <v>4</v>
      </c>
      <c r="R14" s="104">
        <v>4</v>
      </c>
      <c r="S14" s="104">
        <v>4</v>
      </c>
      <c r="T14" s="104">
        <v>4</v>
      </c>
      <c r="U14" s="104">
        <v>4</v>
      </c>
      <c r="V14" s="104">
        <v>4</v>
      </c>
      <c r="W14" s="104">
        <v>48</v>
      </c>
      <c r="X14" s="104">
        <v>4</v>
      </c>
      <c r="Y14" s="104">
        <v>4</v>
      </c>
      <c r="Z14" s="104">
        <v>4</v>
      </c>
      <c r="AA14" s="104">
        <v>4</v>
      </c>
      <c r="AB14" s="104">
        <v>4</v>
      </c>
      <c r="AC14" s="104">
        <v>4</v>
      </c>
      <c r="AD14" s="104">
        <v>4</v>
      </c>
      <c r="AE14" s="104">
        <v>4</v>
      </c>
      <c r="AF14" s="104">
        <v>4</v>
      </c>
      <c r="AG14" s="104">
        <v>4</v>
      </c>
      <c r="AH14" s="104">
        <v>4</v>
      </c>
      <c r="AI14" s="104">
        <v>4</v>
      </c>
      <c r="AJ14" s="143" t="str">
        <f t="shared" si="0"/>
        <v/>
      </c>
      <c r="AK14" s="142" t="str">
        <f t="shared" si="1"/>
        <v/>
      </c>
    </row>
    <row r="15" spans="1:37">
      <c r="C15" s="104" t="s">
        <v>1104</v>
      </c>
      <c r="E15" s="104">
        <v>2</v>
      </c>
      <c r="H15" s="21">
        <v>0</v>
      </c>
      <c r="I15" s="21">
        <v>0</v>
      </c>
      <c r="W15" s="104">
        <v>0</v>
      </c>
      <c r="AJ15" s="143" t="str">
        <f t="shared" si="0"/>
        <v/>
      </c>
      <c r="AK15" s="142" t="str">
        <f t="shared" si="1"/>
        <v/>
      </c>
    </row>
    <row r="16" spans="1:37">
      <c r="C16" s="104" t="s">
        <v>1115</v>
      </c>
      <c r="E16" s="104">
        <v>1250</v>
      </c>
      <c r="F16" s="104">
        <v>706</v>
      </c>
      <c r="G16" s="104">
        <v>125</v>
      </c>
      <c r="H16" s="21">
        <v>3300</v>
      </c>
      <c r="I16" s="21">
        <v>3300</v>
      </c>
      <c r="K16" s="104">
        <v>275</v>
      </c>
      <c r="L16" s="104">
        <v>275</v>
      </c>
      <c r="M16" s="104">
        <v>275</v>
      </c>
      <c r="N16" s="104">
        <v>275</v>
      </c>
      <c r="O16" s="104">
        <v>275</v>
      </c>
      <c r="P16" s="104">
        <v>275</v>
      </c>
      <c r="Q16" s="104">
        <v>275</v>
      </c>
      <c r="R16" s="104">
        <v>275</v>
      </c>
      <c r="S16" s="104">
        <v>275</v>
      </c>
      <c r="T16" s="104">
        <v>275</v>
      </c>
      <c r="U16" s="104">
        <v>275</v>
      </c>
      <c r="V16" s="104">
        <v>275</v>
      </c>
      <c r="W16" s="104">
        <v>3432</v>
      </c>
      <c r="X16" s="104">
        <v>286</v>
      </c>
      <c r="Y16" s="104">
        <v>286</v>
      </c>
      <c r="Z16" s="104">
        <v>286</v>
      </c>
      <c r="AA16" s="104">
        <v>286</v>
      </c>
      <c r="AB16" s="104">
        <v>286</v>
      </c>
      <c r="AC16" s="104">
        <v>286</v>
      </c>
      <c r="AD16" s="104">
        <v>286</v>
      </c>
      <c r="AE16" s="104">
        <v>286</v>
      </c>
      <c r="AF16" s="104">
        <v>286</v>
      </c>
      <c r="AG16" s="104">
        <v>286</v>
      </c>
      <c r="AH16" s="104">
        <v>286</v>
      </c>
      <c r="AI16" s="104">
        <v>286</v>
      </c>
      <c r="AJ16" s="143" t="str">
        <f t="shared" si="0"/>
        <v/>
      </c>
      <c r="AK16" s="142" t="str">
        <f t="shared" si="1"/>
        <v/>
      </c>
    </row>
    <row r="17" spans="3:37">
      <c r="C17" s="104" t="s">
        <v>1144</v>
      </c>
      <c r="E17" s="104">
        <v>2</v>
      </c>
      <c r="H17" s="21">
        <v>0</v>
      </c>
      <c r="I17" s="21">
        <v>0</v>
      </c>
      <c r="W17" s="104">
        <v>0</v>
      </c>
      <c r="AJ17" s="143" t="str">
        <f t="shared" si="0"/>
        <v/>
      </c>
      <c r="AK17" s="142" t="str">
        <f t="shared" si="1"/>
        <v/>
      </c>
    </row>
    <row r="18" spans="3:37">
      <c r="C18" s="104" t="s">
        <v>1155</v>
      </c>
      <c r="E18" s="104">
        <v>134</v>
      </c>
      <c r="F18" s="104">
        <v>37</v>
      </c>
      <c r="G18" s="104">
        <v>13</v>
      </c>
      <c r="H18" s="21">
        <v>168</v>
      </c>
      <c r="I18" s="21">
        <v>168</v>
      </c>
      <c r="K18" s="104">
        <v>14</v>
      </c>
      <c r="L18" s="104">
        <v>14</v>
      </c>
      <c r="M18" s="104">
        <v>14</v>
      </c>
      <c r="N18" s="104">
        <v>14</v>
      </c>
      <c r="O18" s="104">
        <v>14</v>
      </c>
      <c r="P18" s="104">
        <v>14</v>
      </c>
      <c r="Q18" s="104">
        <v>14</v>
      </c>
      <c r="R18" s="104">
        <v>14</v>
      </c>
      <c r="S18" s="104">
        <v>14</v>
      </c>
      <c r="T18" s="104">
        <v>14</v>
      </c>
      <c r="U18" s="104">
        <v>14</v>
      </c>
      <c r="V18" s="104">
        <v>14</v>
      </c>
      <c r="W18" s="104">
        <v>180</v>
      </c>
      <c r="X18" s="104">
        <v>15</v>
      </c>
      <c r="Y18" s="104">
        <v>15</v>
      </c>
      <c r="Z18" s="104">
        <v>15</v>
      </c>
      <c r="AA18" s="104">
        <v>15</v>
      </c>
      <c r="AB18" s="104">
        <v>15</v>
      </c>
      <c r="AC18" s="104">
        <v>15</v>
      </c>
      <c r="AD18" s="104">
        <v>15</v>
      </c>
      <c r="AE18" s="104">
        <v>15</v>
      </c>
      <c r="AF18" s="104">
        <v>15</v>
      </c>
      <c r="AG18" s="104">
        <v>15</v>
      </c>
      <c r="AH18" s="104">
        <v>15</v>
      </c>
      <c r="AI18" s="104">
        <v>15</v>
      </c>
      <c r="AJ18" s="143" t="str">
        <f t="shared" si="0"/>
        <v/>
      </c>
      <c r="AK18" s="142" t="str">
        <f t="shared" si="1"/>
        <v/>
      </c>
    </row>
    <row r="19" spans="3:37">
      <c r="C19" s="104" t="s">
        <v>1046</v>
      </c>
      <c r="E19" s="104">
        <v>894</v>
      </c>
      <c r="F19" s="104">
        <v>661</v>
      </c>
      <c r="G19" s="104">
        <v>89</v>
      </c>
      <c r="H19" s="21">
        <v>3096</v>
      </c>
      <c r="I19" s="21">
        <v>3096</v>
      </c>
      <c r="K19" s="104">
        <v>258</v>
      </c>
      <c r="L19" s="104">
        <v>258</v>
      </c>
      <c r="M19" s="104">
        <v>258</v>
      </c>
      <c r="N19" s="104">
        <v>258</v>
      </c>
      <c r="O19" s="104">
        <v>258</v>
      </c>
      <c r="P19" s="104">
        <v>258</v>
      </c>
      <c r="Q19" s="104">
        <v>258</v>
      </c>
      <c r="R19" s="104">
        <v>258</v>
      </c>
      <c r="S19" s="104">
        <v>258</v>
      </c>
      <c r="T19" s="104">
        <v>258</v>
      </c>
      <c r="U19" s="104">
        <v>258</v>
      </c>
      <c r="V19" s="104">
        <v>258</v>
      </c>
      <c r="W19" s="104">
        <v>3216</v>
      </c>
      <c r="X19" s="104">
        <v>268</v>
      </c>
      <c r="Y19" s="104">
        <v>268</v>
      </c>
      <c r="Z19" s="104">
        <v>268</v>
      </c>
      <c r="AA19" s="104">
        <v>268</v>
      </c>
      <c r="AB19" s="104">
        <v>268</v>
      </c>
      <c r="AC19" s="104">
        <v>268</v>
      </c>
      <c r="AD19" s="104">
        <v>268</v>
      </c>
      <c r="AE19" s="104">
        <v>268</v>
      </c>
      <c r="AF19" s="104">
        <v>268</v>
      </c>
      <c r="AG19" s="104">
        <v>268</v>
      </c>
      <c r="AH19" s="104">
        <v>268</v>
      </c>
      <c r="AI19" s="104">
        <v>268</v>
      </c>
      <c r="AJ19" s="143" t="str">
        <f t="shared" si="0"/>
        <v/>
      </c>
      <c r="AK19" s="142" t="str">
        <f t="shared" si="1"/>
        <v/>
      </c>
    </row>
    <row r="20" spans="3:37">
      <c r="C20" s="104" t="s">
        <v>1176</v>
      </c>
      <c r="E20" s="104">
        <v>0</v>
      </c>
      <c r="H20" s="21">
        <v>0</v>
      </c>
      <c r="I20" s="21">
        <v>0</v>
      </c>
      <c r="W20" s="104">
        <v>0</v>
      </c>
      <c r="AJ20" s="143" t="str">
        <f t="shared" si="0"/>
        <v/>
      </c>
      <c r="AK20" s="142" t="str">
        <f t="shared" si="1"/>
        <v/>
      </c>
    </row>
    <row r="21" spans="3:37">
      <c r="C21" s="104" t="s">
        <v>1192</v>
      </c>
      <c r="E21" s="104">
        <v>0</v>
      </c>
      <c r="H21" s="21">
        <v>0</v>
      </c>
      <c r="I21" s="21">
        <v>0</v>
      </c>
      <c r="W21" s="104">
        <v>0</v>
      </c>
      <c r="AJ21" s="143" t="str">
        <f t="shared" si="0"/>
        <v/>
      </c>
      <c r="AK21" s="142" t="str">
        <f t="shared" si="1"/>
        <v/>
      </c>
    </row>
    <row r="22" spans="3:37">
      <c r="C22" s="104" t="s">
        <v>1204</v>
      </c>
      <c r="E22" s="104">
        <v>9303</v>
      </c>
      <c r="F22" s="104">
        <v>3827</v>
      </c>
      <c r="G22" s="104">
        <v>930</v>
      </c>
      <c r="H22" s="21">
        <v>17916</v>
      </c>
      <c r="I22" s="21">
        <v>17916</v>
      </c>
      <c r="K22" s="104">
        <v>1493</v>
      </c>
      <c r="L22" s="104">
        <v>1493</v>
      </c>
      <c r="M22" s="104">
        <v>1493</v>
      </c>
      <c r="N22" s="104">
        <v>1493</v>
      </c>
      <c r="O22" s="104">
        <v>1493</v>
      </c>
      <c r="P22" s="104">
        <v>1493</v>
      </c>
      <c r="Q22" s="104">
        <v>1493</v>
      </c>
      <c r="R22" s="104">
        <v>1493</v>
      </c>
      <c r="S22" s="104">
        <v>1493</v>
      </c>
      <c r="T22" s="104">
        <v>1493</v>
      </c>
      <c r="U22" s="104">
        <v>1493</v>
      </c>
      <c r="V22" s="104">
        <v>1493</v>
      </c>
      <c r="W22" s="104">
        <v>18624</v>
      </c>
      <c r="X22" s="104">
        <v>1552</v>
      </c>
      <c r="Y22" s="104">
        <v>1552</v>
      </c>
      <c r="Z22" s="104">
        <v>1552</v>
      </c>
      <c r="AA22" s="104">
        <v>1552</v>
      </c>
      <c r="AB22" s="104">
        <v>1552</v>
      </c>
      <c r="AC22" s="104">
        <v>1552</v>
      </c>
      <c r="AD22" s="104">
        <v>1552</v>
      </c>
      <c r="AE22" s="104">
        <v>1552</v>
      </c>
      <c r="AF22" s="104">
        <v>1552</v>
      </c>
      <c r="AG22" s="104">
        <v>1552</v>
      </c>
      <c r="AH22" s="104">
        <v>1552</v>
      </c>
      <c r="AI22" s="104">
        <v>1552</v>
      </c>
      <c r="AJ22" s="143" t="str">
        <f t="shared" si="0"/>
        <v/>
      </c>
      <c r="AK22" s="142" t="str">
        <f t="shared" si="1"/>
        <v/>
      </c>
    </row>
    <row r="23" spans="3:37">
      <c r="C23" s="104" t="s">
        <v>1241</v>
      </c>
      <c r="E23" s="104">
        <v>6525</v>
      </c>
      <c r="F23" s="104">
        <v>2839</v>
      </c>
      <c r="G23" s="104">
        <v>653</v>
      </c>
      <c r="H23" s="21">
        <v>13284</v>
      </c>
      <c r="I23" s="21">
        <v>13284</v>
      </c>
      <c r="K23" s="104">
        <v>1107</v>
      </c>
      <c r="L23" s="104">
        <v>1107</v>
      </c>
      <c r="M23" s="104">
        <v>1107</v>
      </c>
      <c r="N23" s="104">
        <v>1107</v>
      </c>
      <c r="O23" s="104">
        <v>1107</v>
      </c>
      <c r="P23" s="104">
        <v>1107</v>
      </c>
      <c r="Q23" s="104">
        <v>1107</v>
      </c>
      <c r="R23" s="104">
        <v>1107</v>
      </c>
      <c r="S23" s="104">
        <v>1107</v>
      </c>
      <c r="T23" s="104">
        <v>1107</v>
      </c>
      <c r="U23" s="104">
        <v>1107</v>
      </c>
      <c r="V23" s="104">
        <v>1107</v>
      </c>
      <c r="W23" s="104">
        <v>13824</v>
      </c>
      <c r="X23" s="104">
        <v>1152</v>
      </c>
      <c r="Y23" s="104">
        <v>1152</v>
      </c>
      <c r="Z23" s="104">
        <v>1152</v>
      </c>
      <c r="AA23" s="104">
        <v>1152</v>
      </c>
      <c r="AB23" s="104">
        <v>1152</v>
      </c>
      <c r="AC23" s="104">
        <v>1152</v>
      </c>
      <c r="AD23" s="104">
        <v>1152</v>
      </c>
      <c r="AE23" s="104">
        <v>1152</v>
      </c>
      <c r="AF23" s="104">
        <v>1152</v>
      </c>
      <c r="AG23" s="104">
        <v>1152</v>
      </c>
      <c r="AH23" s="104">
        <v>1152</v>
      </c>
      <c r="AI23" s="104">
        <v>1152</v>
      </c>
      <c r="AJ23" s="143" t="str">
        <f t="shared" si="0"/>
        <v/>
      </c>
      <c r="AK23" s="142" t="str">
        <f t="shared" si="1"/>
        <v/>
      </c>
    </row>
    <row r="24" spans="3:37">
      <c r="C24" s="104" t="s">
        <v>1343</v>
      </c>
      <c r="E24" s="104">
        <v>0</v>
      </c>
      <c r="H24" s="21">
        <v>0</v>
      </c>
      <c r="I24" s="21">
        <v>0</v>
      </c>
      <c r="W24" s="104">
        <v>0</v>
      </c>
      <c r="AJ24" s="143" t="str">
        <f t="shared" si="0"/>
        <v/>
      </c>
      <c r="AK24" s="142" t="str">
        <f t="shared" si="1"/>
        <v/>
      </c>
    </row>
    <row r="25" spans="3:37">
      <c r="C25" s="104" t="s">
        <v>1094</v>
      </c>
      <c r="E25" s="104">
        <v>1774</v>
      </c>
      <c r="F25" s="104">
        <v>853</v>
      </c>
      <c r="G25" s="104">
        <v>177</v>
      </c>
      <c r="H25" s="21">
        <v>3996</v>
      </c>
      <c r="I25" s="21">
        <v>3996</v>
      </c>
      <c r="K25" s="104">
        <v>333</v>
      </c>
      <c r="L25" s="104">
        <v>333</v>
      </c>
      <c r="M25" s="104">
        <v>333</v>
      </c>
      <c r="N25" s="104">
        <v>333</v>
      </c>
      <c r="O25" s="104">
        <v>333</v>
      </c>
      <c r="P25" s="104">
        <v>333</v>
      </c>
      <c r="Q25" s="104">
        <v>333</v>
      </c>
      <c r="R25" s="104">
        <v>333</v>
      </c>
      <c r="S25" s="104">
        <v>333</v>
      </c>
      <c r="T25" s="104">
        <v>333</v>
      </c>
      <c r="U25" s="104">
        <v>333</v>
      </c>
      <c r="V25" s="104">
        <v>333</v>
      </c>
      <c r="W25" s="104">
        <v>4152</v>
      </c>
      <c r="X25" s="104">
        <v>346</v>
      </c>
      <c r="Y25" s="104">
        <v>346</v>
      </c>
      <c r="Z25" s="104">
        <v>346</v>
      </c>
      <c r="AA25" s="104">
        <v>346</v>
      </c>
      <c r="AB25" s="104">
        <v>346</v>
      </c>
      <c r="AC25" s="104">
        <v>346</v>
      </c>
      <c r="AD25" s="104">
        <v>346</v>
      </c>
      <c r="AE25" s="104">
        <v>346</v>
      </c>
      <c r="AF25" s="104">
        <v>346</v>
      </c>
      <c r="AG25" s="104">
        <v>346</v>
      </c>
      <c r="AH25" s="104">
        <v>346</v>
      </c>
      <c r="AI25" s="104">
        <v>346</v>
      </c>
      <c r="AJ25" s="143" t="str">
        <f t="shared" si="0"/>
        <v/>
      </c>
      <c r="AK25" s="142" t="str">
        <f t="shared" si="1"/>
        <v/>
      </c>
    </row>
    <row r="26" spans="3:37">
      <c r="C26" s="104" t="s">
        <v>1315</v>
      </c>
      <c r="E26" s="104">
        <v>5470</v>
      </c>
      <c r="F26" s="104">
        <v>2714</v>
      </c>
      <c r="G26" s="104">
        <v>547</v>
      </c>
      <c r="H26" s="21">
        <v>12696</v>
      </c>
      <c r="I26" s="21">
        <v>12696</v>
      </c>
      <c r="K26" s="104">
        <v>1058</v>
      </c>
      <c r="L26" s="104">
        <v>1058</v>
      </c>
      <c r="M26" s="104">
        <v>1058</v>
      </c>
      <c r="N26" s="104">
        <v>1058</v>
      </c>
      <c r="O26" s="104">
        <v>1058</v>
      </c>
      <c r="P26" s="104">
        <v>1058</v>
      </c>
      <c r="Q26" s="104">
        <v>1058</v>
      </c>
      <c r="R26" s="104">
        <v>1058</v>
      </c>
      <c r="S26" s="104">
        <v>1058</v>
      </c>
      <c r="T26" s="104">
        <v>1058</v>
      </c>
      <c r="U26" s="104">
        <v>1058</v>
      </c>
      <c r="V26" s="104">
        <v>1058</v>
      </c>
      <c r="W26" s="104">
        <v>13212</v>
      </c>
      <c r="X26" s="104">
        <v>1101</v>
      </c>
      <c r="Y26" s="104">
        <v>1101</v>
      </c>
      <c r="Z26" s="104">
        <v>1101</v>
      </c>
      <c r="AA26" s="104">
        <v>1101</v>
      </c>
      <c r="AB26" s="104">
        <v>1101</v>
      </c>
      <c r="AC26" s="104">
        <v>1101</v>
      </c>
      <c r="AD26" s="104">
        <v>1101</v>
      </c>
      <c r="AE26" s="104">
        <v>1101</v>
      </c>
      <c r="AF26" s="104">
        <v>1101</v>
      </c>
      <c r="AG26" s="104">
        <v>1101</v>
      </c>
      <c r="AH26" s="104">
        <v>1101</v>
      </c>
      <c r="AI26" s="104">
        <v>1101</v>
      </c>
      <c r="AJ26" s="143" t="str">
        <f t="shared" si="0"/>
        <v/>
      </c>
      <c r="AK26" s="142" t="str">
        <f t="shared" si="1"/>
        <v/>
      </c>
    </row>
    <row r="27" spans="3:37">
      <c r="C27" s="104" t="s">
        <v>1040</v>
      </c>
      <c r="E27" s="104">
        <v>2839</v>
      </c>
      <c r="F27" s="104">
        <v>1983</v>
      </c>
      <c r="G27" s="104">
        <v>284</v>
      </c>
      <c r="H27" s="21">
        <v>9276</v>
      </c>
      <c r="I27" s="21">
        <v>9276</v>
      </c>
      <c r="K27" s="104">
        <v>773</v>
      </c>
      <c r="L27" s="104">
        <v>773</v>
      </c>
      <c r="M27" s="104">
        <v>773</v>
      </c>
      <c r="N27" s="104">
        <v>773</v>
      </c>
      <c r="O27" s="104">
        <v>773</v>
      </c>
      <c r="P27" s="104">
        <v>773</v>
      </c>
      <c r="Q27" s="104">
        <v>773</v>
      </c>
      <c r="R27" s="104">
        <v>773</v>
      </c>
      <c r="S27" s="104">
        <v>773</v>
      </c>
      <c r="T27" s="104">
        <v>773</v>
      </c>
      <c r="U27" s="104">
        <v>773</v>
      </c>
      <c r="V27" s="104">
        <v>773</v>
      </c>
      <c r="W27" s="104">
        <v>9648</v>
      </c>
      <c r="X27" s="104">
        <v>804</v>
      </c>
      <c r="Y27" s="104">
        <v>804</v>
      </c>
      <c r="Z27" s="104">
        <v>804</v>
      </c>
      <c r="AA27" s="104">
        <v>804</v>
      </c>
      <c r="AB27" s="104">
        <v>804</v>
      </c>
      <c r="AC27" s="104">
        <v>804</v>
      </c>
      <c r="AD27" s="104">
        <v>804</v>
      </c>
      <c r="AE27" s="104">
        <v>804</v>
      </c>
      <c r="AF27" s="104">
        <v>804</v>
      </c>
      <c r="AG27" s="104">
        <v>804</v>
      </c>
      <c r="AH27" s="104">
        <v>804</v>
      </c>
      <c r="AI27" s="104">
        <v>804</v>
      </c>
      <c r="AJ27" s="143" t="str">
        <f t="shared" si="0"/>
        <v/>
      </c>
      <c r="AK27" s="142" t="str">
        <f t="shared" si="1"/>
        <v/>
      </c>
    </row>
    <row r="28" spans="3:37">
      <c r="C28" s="104" t="s">
        <v>1296</v>
      </c>
      <c r="E28" s="104">
        <v>6653</v>
      </c>
      <c r="F28" s="104">
        <v>3004</v>
      </c>
      <c r="G28" s="104">
        <v>665</v>
      </c>
      <c r="H28" s="21">
        <v>14064</v>
      </c>
      <c r="I28" s="21">
        <v>14064</v>
      </c>
      <c r="K28" s="104">
        <v>1172</v>
      </c>
      <c r="L28" s="104">
        <v>1172</v>
      </c>
      <c r="M28" s="104">
        <v>1172</v>
      </c>
      <c r="N28" s="104">
        <v>1172</v>
      </c>
      <c r="O28" s="104">
        <v>1172</v>
      </c>
      <c r="P28" s="104">
        <v>1172</v>
      </c>
      <c r="Q28" s="104">
        <v>1172</v>
      </c>
      <c r="R28" s="104">
        <v>1172</v>
      </c>
      <c r="S28" s="104">
        <v>1172</v>
      </c>
      <c r="T28" s="104">
        <v>1172</v>
      </c>
      <c r="U28" s="104">
        <v>1172</v>
      </c>
      <c r="V28" s="104">
        <v>1172</v>
      </c>
      <c r="W28" s="104">
        <v>14616</v>
      </c>
      <c r="X28" s="104">
        <v>1218</v>
      </c>
      <c r="Y28" s="104">
        <v>1218</v>
      </c>
      <c r="Z28" s="104">
        <v>1218</v>
      </c>
      <c r="AA28" s="104">
        <v>1218</v>
      </c>
      <c r="AB28" s="104">
        <v>1218</v>
      </c>
      <c r="AC28" s="104">
        <v>1218</v>
      </c>
      <c r="AD28" s="104">
        <v>1218</v>
      </c>
      <c r="AE28" s="104">
        <v>1218</v>
      </c>
      <c r="AF28" s="104">
        <v>1218</v>
      </c>
      <c r="AG28" s="104">
        <v>1218</v>
      </c>
      <c r="AH28" s="104">
        <v>1218</v>
      </c>
      <c r="AI28" s="104">
        <v>1218</v>
      </c>
      <c r="AJ28" s="143" t="str">
        <f t="shared" si="0"/>
        <v/>
      </c>
      <c r="AK28" s="142" t="str">
        <f t="shared" si="1"/>
        <v/>
      </c>
    </row>
    <row r="29" spans="3:37">
      <c r="C29" s="104" t="s">
        <v>1221</v>
      </c>
      <c r="E29" s="104">
        <v>80557</v>
      </c>
      <c r="F29" s="104">
        <v>32130</v>
      </c>
      <c r="G29" s="104">
        <v>7673</v>
      </c>
      <c r="H29" s="21">
        <v>150372</v>
      </c>
      <c r="I29" s="21">
        <v>150372</v>
      </c>
      <c r="K29" s="104">
        <v>12531</v>
      </c>
      <c r="L29" s="104">
        <v>12531</v>
      </c>
      <c r="M29" s="104">
        <v>12531</v>
      </c>
      <c r="N29" s="104">
        <v>12531</v>
      </c>
      <c r="O29" s="104">
        <v>12531</v>
      </c>
      <c r="P29" s="104">
        <v>12531</v>
      </c>
      <c r="Q29" s="104">
        <v>12531</v>
      </c>
      <c r="R29" s="104">
        <v>12531</v>
      </c>
      <c r="S29" s="104">
        <v>12531</v>
      </c>
      <c r="T29" s="104">
        <v>12531</v>
      </c>
      <c r="U29" s="104">
        <v>12531</v>
      </c>
      <c r="V29" s="104">
        <v>12531</v>
      </c>
      <c r="W29" s="104">
        <v>156384</v>
      </c>
      <c r="X29" s="104">
        <v>13032</v>
      </c>
      <c r="Y29" s="104">
        <v>13032</v>
      </c>
      <c r="Z29" s="104">
        <v>13032</v>
      </c>
      <c r="AA29" s="104">
        <v>13032</v>
      </c>
      <c r="AB29" s="104">
        <v>13032</v>
      </c>
      <c r="AC29" s="104">
        <v>13032</v>
      </c>
      <c r="AD29" s="104">
        <v>13032</v>
      </c>
      <c r="AE29" s="104">
        <v>13032</v>
      </c>
      <c r="AF29" s="104">
        <v>13032</v>
      </c>
      <c r="AG29" s="104">
        <v>13032</v>
      </c>
      <c r="AH29" s="104">
        <v>13032</v>
      </c>
      <c r="AI29" s="104">
        <v>13032</v>
      </c>
      <c r="AJ29" s="143" t="str">
        <f t="shared" si="0"/>
        <v/>
      </c>
      <c r="AK29" s="142" t="str">
        <f t="shared" si="1"/>
        <v/>
      </c>
    </row>
    <row r="30" spans="3:37">
      <c r="C30" s="104" t="s">
        <v>1334</v>
      </c>
      <c r="E30" s="104">
        <v>106</v>
      </c>
      <c r="F30" s="104">
        <v>29</v>
      </c>
      <c r="G30" s="104">
        <v>11</v>
      </c>
      <c r="H30" s="21">
        <v>132</v>
      </c>
      <c r="I30" s="21">
        <v>132</v>
      </c>
      <c r="K30" s="104">
        <v>11</v>
      </c>
      <c r="L30" s="104">
        <v>11</v>
      </c>
      <c r="M30" s="104">
        <v>11</v>
      </c>
      <c r="N30" s="104">
        <v>11</v>
      </c>
      <c r="O30" s="104">
        <v>11</v>
      </c>
      <c r="P30" s="104">
        <v>11</v>
      </c>
      <c r="Q30" s="104">
        <v>11</v>
      </c>
      <c r="R30" s="104">
        <v>11</v>
      </c>
      <c r="S30" s="104">
        <v>11</v>
      </c>
      <c r="T30" s="104">
        <v>11</v>
      </c>
      <c r="U30" s="104">
        <v>11</v>
      </c>
      <c r="V30" s="104">
        <v>11</v>
      </c>
      <c r="W30" s="104">
        <v>144</v>
      </c>
      <c r="X30" s="104">
        <v>12</v>
      </c>
      <c r="Y30" s="104">
        <v>12</v>
      </c>
      <c r="Z30" s="104">
        <v>12</v>
      </c>
      <c r="AA30" s="104">
        <v>12</v>
      </c>
      <c r="AB30" s="104">
        <v>12</v>
      </c>
      <c r="AC30" s="104">
        <v>12</v>
      </c>
      <c r="AD30" s="104">
        <v>12</v>
      </c>
      <c r="AE30" s="104">
        <v>12</v>
      </c>
      <c r="AF30" s="104">
        <v>12</v>
      </c>
      <c r="AG30" s="104">
        <v>12</v>
      </c>
      <c r="AH30" s="104">
        <v>12</v>
      </c>
      <c r="AI30" s="104">
        <v>12</v>
      </c>
      <c r="AJ30" s="143" t="str">
        <f t="shared" si="0"/>
        <v/>
      </c>
      <c r="AK30" s="142" t="str">
        <f t="shared" si="1"/>
        <v/>
      </c>
    </row>
    <row r="31" spans="3:37">
      <c r="C31" s="104" t="s">
        <v>1034</v>
      </c>
      <c r="E31" s="104">
        <v>0</v>
      </c>
      <c r="H31" s="21">
        <v>0</v>
      </c>
      <c r="I31" s="21">
        <v>0</v>
      </c>
      <c r="W31" s="104">
        <v>0</v>
      </c>
      <c r="AJ31" s="143" t="str">
        <f t="shared" si="0"/>
        <v/>
      </c>
      <c r="AK31" s="142" t="str">
        <f t="shared" si="1"/>
        <v/>
      </c>
    </row>
    <row r="32" spans="3:37">
      <c r="C32" s="104" t="s">
        <v>1138</v>
      </c>
      <c r="E32" s="104">
        <v>7</v>
      </c>
      <c r="H32" s="21">
        <v>0</v>
      </c>
      <c r="I32" s="21">
        <v>0</v>
      </c>
      <c r="W32" s="104">
        <v>0</v>
      </c>
      <c r="AJ32" s="143" t="str">
        <f t="shared" si="0"/>
        <v/>
      </c>
      <c r="AK32" s="142" t="str">
        <f t="shared" si="1"/>
        <v/>
      </c>
    </row>
    <row r="33" spans="3:37">
      <c r="C33" s="104" t="s">
        <v>1290</v>
      </c>
      <c r="E33" s="104">
        <v>428</v>
      </c>
      <c r="F33" s="104">
        <v>178</v>
      </c>
      <c r="G33" s="104">
        <v>43</v>
      </c>
      <c r="H33" s="21">
        <v>828</v>
      </c>
      <c r="I33" s="21">
        <v>828</v>
      </c>
      <c r="K33" s="104">
        <v>69</v>
      </c>
      <c r="L33" s="104">
        <v>69</v>
      </c>
      <c r="M33" s="104">
        <v>69</v>
      </c>
      <c r="N33" s="104">
        <v>69</v>
      </c>
      <c r="O33" s="104">
        <v>69</v>
      </c>
      <c r="P33" s="104">
        <v>69</v>
      </c>
      <c r="Q33" s="104">
        <v>69</v>
      </c>
      <c r="R33" s="104">
        <v>69</v>
      </c>
      <c r="S33" s="104">
        <v>69</v>
      </c>
      <c r="T33" s="104">
        <v>69</v>
      </c>
      <c r="U33" s="104">
        <v>69</v>
      </c>
      <c r="V33" s="104">
        <v>69</v>
      </c>
      <c r="W33" s="104">
        <v>864</v>
      </c>
      <c r="X33" s="104">
        <v>72</v>
      </c>
      <c r="Y33" s="104">
        <v>72</v>
      </c>
      <c r="Z33" s="104">
        <v>72</v>
      </c>
      <c r="AA33" s="104">
        <v>72</v>
      </c>
      <c r="AB33" s="104">
        <v>72</v>
      </c>
      <c r="AC33" s="104">
        <v>72</v>
      </c>
      <c r="AD33" s="104">
        <v>72</v>
      </c>
      <c r="AE33" s="104">
        <v>72</v>
      </c>
      <c r="AF33" s="104">
        <v>72</v>
      </c>
      <c r="AG33" s="104">
        <v>72</v>
      </c>
      <c r="AH33" s="104">
        <v>72</v>
      </c>
      <c r="AI33" s="104">
        <v>72</v>
      </c>
      <c r="AJ33" s="143" t="str">
        <f t="shared" si="0"/>
        <v/>
      </c>
      <c r="AK33" s="142" t="str">
        <f t="shared" si="1"/>
        <v/>
      </c>
    </row>
    <row r="34" spans="3:37">
      <c r="C34" s="104" t="s">
        <v>1132</v>
      </c>
      <c r="E34" s="104">
        <v>2345</v>
      </c>
      <c r="F34" s="104">
        <v>1126</v>
      </c>
      <c r="G34" s="104">
        <v>113</v>
      </c>
      <c r="H34" s="21">
        <v>5268</v>
      </c>
      <c r="I34" s="21">
        <v>5268</v>
      </c>
      <c r="K34" s="104">
        <v>439</v>
      </c>
      <c r="L34" s="104">
        <v>439</v>
      </c>
      <c r="M34" s="104">
        <v>439</v>
      </c>
      <c r="N34" s="104">
        <v>439</v>
      </c>
      <c r="O34" s="104">
        <v>439</v>
      </c>
      <c r="P34" s="104">
        <v>439</v>
      </c>
      <c r="Q34" s="104">
        <v>439</v>
      </c>
      <c r="R34" s="104">
        <v>439</v>
      </c>
      <c r="S34" s="104">
        <v>439</v>
      </c>
      <c r="T34" s="104">
        <v>439</v>
      </c>
      <c r="U34" s="104">
        <v>439</v>
      </c>
      <c r="V34" s="104">
        <v>439</v>
      </c>
      <c r="W34" s="104">
        <v>5484</v>
      </c>
      <c r="X34" s="104">
        <v>457</v>
      </c>
      <c r="Y34" s="104">
        <v>457</v>
      </c>
      <c r="Z34" s="104">
        <v>457</v>
      </c>
      <c r="AA34" s="104">
        <v>457</v>
      </c>
      <c r="AB34" s="104">
        <v>457</v>
      </c>
      <c r="AC34" s="104">
        <v>457</v>
      </c>
      <c r="AD34" s="104">
        <v>457</v>
      </c>
      <c r="AE34" s="104">
        <v>457</v>
      </c>
      <c r="AF34" s="104">
        <v>457</v>
      </c>
      <c r="AG34" s="104">
        <v>457</v>
      </c>
      <c r="AH34" s="104">
        <v>457</v>
      </c>
      <c r="AI34" s="104">
        <v>457</v>
      </c>
      <c r="AJ34" s="143" t="str">
        <f t="shared" si="0"/>
        <v/>
      </c>
      <c r="AK34" s="142" t="str">
        <f t="shared" si="1"/>
        <v/>
      </c>
    </row>
    <row r="35" spans="3:37">
      <c r="C35" s="104" t="s">
        <v>1279</v>
      </c>
      <c r="E35" s="104">
        <v>0</v>
      </c>
      <c r="H35" s="21">
        <v>0</v>
      </c>
      <c r="I35" s="21">
        <v>0</v>
      </c>
      <c r="W35" s="104">
        <v>0</v>
      </c>
      <c r="AJ35" s="143" t="str">
        <f t="shared" si="0"/>
        <v/>
      </c>
      <c r="AK35" s="142" t="str">
        <f t="shared" si="1"/>
        <v/>
      </c>
    </row>
    <row r="36" spans="3:37">
      <c r="C36" s="104" t="s">
        <v>1234</v>
      </c>
      <c r="E36" s="104">
        <v>123</v>
      </c>
      <c r="F36" s="104">
        <v>25</v>
      </c>
      <c r="G36" s="104">
        <v>12</v>
      </c>
      <c r="H36" s="21">
        <v>120</v>
      </c>
      <c r="I36" s="21">
        <v>120</v>
      </c>
      <c r="K36" s="104">
        <v>10</v>
      </c>
      <c r="L36" s="104">
        <v>10</v>
      </c>
      <c r="M36" s="104">
        <v>10</v>
      </c>
      <c r="N36" s="104">
        <v>10</v>
      </c>
      <c r="O36" s="104">
        <v>10</v>
      </c>
      <c r="P36" s="104">
        <v>10</v>
      </c>
      <c r="Q36" s="104">
        <v>10</v>
      </c>
      <c r="R36" s="104">
        <v>10</v>
      </c>
      <c r="S36" s="104">
        <v>10</v>
      </c>
      <c r="T36" s="104">
        <v>10</v>
      </c>
      <c r="U36" s="104">
        <v>10</v>
      </c>
      <c r="V36" s="104">
        <v>10</v>
      </c>
      <c r="W36" s="104">
        <v>120</v>
      </c>
      <c r="X36" s="104">
        <v>10</v>
      </c>
      <c r="Y36" s="104">
        <v>10</v>
      </c>
      <c r="Z36" s="104">
        <v>10</v>
      </c>
      <c r="AA36" s="104">
        <v>10</v>
      </c>
      <c r="AB36" s="104">
        <v>10</v>
      </c>
      <c r="AC36" s="104">
        <v>10</v>
      </c>
      <c r="AD36" s="104">
        <v>10</v>
      </c>
      <c r="AE36" s="104">
        <v>10</v>
      </c>
      <c r="AF36" s="104">
        <v>10</v>
      </c>
      <c r="AG36" s="104">
        <v>10</v>
      </c>
      <c r="AH36" s="104">
        <v>10</v>
      </c>
      <c r="AI36" s="104">
        <v>10</v>
      </c>
      <c r="AJ36" s="143" t="str">
        <f t="shared" si="0"/>
        <v/>
      </c>
      <c r="AK36" s="142" t="str">
        <f t="shared" si="1"/>
        <v/>
      </c>
    </row>
    <row r="37" spans="3:37">
      <c r="C37" s="104" t="s">
        <v>1284</v>
      </c>
      <c r="E37" s="104">
        <v>5</v>
      </c>
      <c r="H37" s="21">
        <v>0</v>
      </c>
      <c r="I37" s="21">
        <v>0</v>
      </c>
      <c r="W37" s="104">
        <v>0</v>
      </c>
      <c r="AJ37" s="143" t="str">
        <f t="shared" si="0"/>
        <v/>
      </c>
      <c r="AK37" s="142" t="str">
        <f t="shared" si="1"/>
        <v/>
      </c>
    </row>
    <row r="38" spans="3:37">
      <c r="C38" s="104" t="s">
        <v>1171</v>
      </c>
      <c r="E38" s="104">
        <v>0</v>
      </c>
      <c r="H38" s="21">
        <v>0</v>
      </c>
      <c r="I38" s="21">
        <v>0</v>
      </c>
      <c r="W38" s="104">
        <v>0</v>
      </c>
      <c r="AJ38" s="143" t="str">
        <f t="shared" si="0"/>
        <v/>
      </c>
      <c r="AK38" s="142" t="str">
        <f t="shared" si="1"/>
        <v/>
      </c>
    </row>
    <row r="39" spans="3:37">
      <c r="C39" s="104" t="s">
        <v>1309</v>
      </c>
      <c r="E39" s="104">
        <v>4</v>
      </c>
      <c r="H39" s="21">
        <v>0</v>
      </c>
      <c r="I39" s="21">
        <v>0</v>
      </c>
      <c r="W39" s="104">
        <v>0</v>
      </c>
      <c r="AJ39" s="143" t="str">
        <f t="shared" si="0"/>
        <v/>
      </c>
      <c r="AK39" s="142" t="str">
        <f t="shared" si="1"/>
        <v/>
      </c>
    </row>
    <row r="40" spans="3:37">
      <c r="C40" s="104" t="s">
        <v>1087</v>
      </c>
      <c r="E40" s="104">
        <v>13</v>
      </c>
      <c r="H40" s="21">
        <v>0</v>
      </c>
      <c r="I40" s="21">
        <v>0</v>
      </c>
      <c r="W40" s="104">
        <v>0</v>
      </c>
      <c r="AJ40" s="143" t="str">
        <f t="shared" si="0"/>
        <v/>
      </c>
      <c r="AK40" s="142" t="str">
        <f t="shared" si="1"/>
        <v/>
      </c>
    </row>
    <row r="41" spans="3:37">
      <c r="W41" s="104">
        <v>0</v>
      </c>
      <c r="AJ41" s="143" t="str">
        <f t="shared" si="0"/>
        <v/>
      </c>
      <c r="AK41" s="142" t="str">
        <f t="shared" si="1"/>
        <v/>
      </c>
    </row>
    <row r="42" spans="3:37">
      <c r="W42" s="104">
        <v>0</v>
      </c>
      <c r="AJ42" s="143" t="str">
        <f t="shared" si="0"/>
        <v/>
      </c>
      <c r="AK42" s="142" t="str">
        <f t="shared" si="1"/>
        <v/>
      </c>
    </row>
    <row r="43" spans="3:37">
      <c r="W43" s="104">
        <v>0</v>
      </c>
      <c r="AJ43" s="143" t="str">
        <f t="shared" si="0"/>
        <v/>
      </c>
      <c r="AK43" s="142" t="str">
        <f t="shared" si="1"/>
        <v/>
      </c>
    </row>
    <row r="44" spans="3:37">
      <c r="AJ44" s="143" t="str">
        <f t="shared" si="0"/>
        <v/>
      </c>
      <c r="AK44" s="142" t="str">
        <f t="shared" si="1"/>
        <v/>
      </c>
    </row>
    <row r="45" spans="3:37">
      <c r="AJ45" s="143" t="str">
        <f t="shared" si="0"/>
        <v/>
      </c>
      <c r="AK45" s="142" t="str">
        <f t="shared" si="1"/>
        <v/>
      </c>
    </row>
    <row r="46" spans="3:37">
      <c r="AJ46" s="143" t="str">
        <f t="shared" si="0"/>
        <v/>
      </c>
      <c r="AK46" s="142" t="str">
        <f t="shared" si="1"/>
        <v/>
      </c>
    </row>
    <row r="47" spans="3:37">
      <c r="AJ47" s="143" t="str">
        <f t="shared" si="0"/>
        <v/>
      </c>
      <c r="AK47" s="142" t="str">
        <f t="shared" si="1"/>
        <v/>
      </c>
    </row>
  </sheetData>
  <mergeCells count="9">
    <mergeCell ref="I6:J6"/>
    <mergeCell ref="K6:V6"/>
    <mergeCell ref="A1:AI1"/>
    <mergeCell ref="A2:AI2"/>
    <mergeCell ref="A3:AI3"/>
    <mergeCell ref="K4:V4"/>
    <mergeCell ref="X4:AI4"/>
    <mergeCell ref="D5:V5"/>
    <mergeCell ref="W5:AI5"/>
  </mergeCells>
  <pageMargins left="0.1" right="0.1" top="0.1" bottom="0.1" header="0" footer="0"/>
  <pageSetup paperSize="9" fitToWidth="0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2"/>
  <sheetViews>
    <sheetView topLeftCell="H1" zoomScale="85" zoomScaleNormal="85" workbookViewId="0">
      <pane ySplit="2" topLeftCell="A112" activePane="bottomLeft" state="frozen"/>
      <selection pane="bottomLeft" activeCell="J112" sqref="J112"/>
    </sheetView>
  </sheetViews>
  <sheetFormatPr defaultRowHeight="27.75"/>
  <cols>
    <col min="1" max="1" width="5.25" style="166" customWidth="1"/>
    <col min="2" max="2" width="26.25" style="154" bestFit="1" customWidth="1"/>
    <col min="3" max="3" width="5.25" style="166" customWidth="1"/>
    <col min="4" max="4" width="24.625" style="167" customWidth="1"/>
    <col min="5" max="5" width="7.75" style="167" customWidth="1"/>
    <col min="6" max="6" width="62.375" style="167" customWidth="1"/>
    <col min="7" max="7" width="6.375" style="166" customWidth="1"/>
    <col min="8" max="8" width="76.375" style="167" bestFit="1" customWidth="1"/>
    <col min="9" max="9" width="11.875" style="154" customWidth="1"/>
    <col min="10" max="10" width="80.75" style="168" bestFit="1" customWidth="1"/>
    <col min="11" max="11" width="11.875" style="166" customWidth="1"/>
    <col min="12" max="12" width="30.25" style="167" bestFit="1" customWidth="1"/>
    <col min="13" max="13" width="13.75" style="154" bestFit="1" customWidth="1"/>
    <col min="14" max="14" width="115.875" style="167" customWidth="1"/>
    <col min="15" max="16384" width="9" style="154"/>
  </cols>
  <sheetData>
    <row r="1" spans="1:14" ht="30" customHeight="1">
      <c r="A1" s="148" t="s">
        <v>205</v>
      </c>
      <c r="B1" s="148"/>
      <c r="C1" s="148"/>
      <c r="D1" s="148"/>
      <c r="E1" s="148"/>
      <c r="F1" s="148"/>
      <c r="G1" s="148"/>
      <c r="H1" s="148"/>
      <c r="I1" s="149" t="s">
        <v>153</v>
      </c>
      <c r="J1" s="150"/>
      <c r="K1" s="151"/>
      <c r="L1" s="152"/>
      <c r="M1" s="153" t="s">
        <v>206</v>
      </c>
      <c r="N1" s="153"/>
    </row>
    <row r="2" spans="1:14" ht="30" customHeight="1">
      <c r="A2" s="155" t="s">
        <v>207</v>
      </c>
      <c r="B2" s="155"/>
      <c r="C2" s="155" t="s">
        <v>208</v>
      </c>
      <c r="D2" s="155"/>
      <c r="E2" s="155" t="s">
        <v>209</v>
      </c>
      <c r="F2" s="155"/>
      <c r="G2" s="155" t="s">
        <v>210</v>
      </c>
      <c r="H2" s="155"/>
      <c r="I2" s="156" t="s">
        <v>211</v>
      </c>
      <c r="J2" s="157"/>
      <c r="K2" s="281" t="s">
        <v>212</v>
      </c>
      <c r="L2" s="281" t="s">
        <v>212</v>
      </c>
      <c r="M2" s="158" t="s">
        <v>213</v>
      </c>
      <c r="N2" s="158"/>
    </row>
    <row r="3" spans="1:14" ht="30" customHeight="1">
      <c r="A3" s="159">
        <v>1</v>
      </c>
      <c r="B3" s="160" t="s">
        <v>214</v>
      </c>
      <c r="C3" s="159">
        <v>1</v>
      </c>
      <c r="D3" s="160" t="s">
        <v>14</v>
      </c>
      <c r="E3" s="159">
        <v>1</v>
      </c>
      <c r="F3" s="160" t="s">
        <v>215</v>
      </c>
      <c r="G3" s="159">
        <v>1</v>
      </c>
      <c r="H3" s="160" t="s">
        <v>216</v>
      </c>
      <c r="I3" s="161">
        <v>111101</v>
      </c>
      <c r="J3" s="162" t="s">
        <v>15</v>
      </c>
      <c r="K3" s="161">
        <v>0</v>
      </c>
      <c r="L3" s="163" t="s">
        <v>217</v>
      </c>
      <c r="M3" s="161" t="s">
        <v>218</v>
      </c>
      <c r="N3" s="162" t="s">
        <v>219</v>
      </c>
    </row>
    <row r="4" spans="1:14" ht="30" customHeight="1">
      <c r="A4" s="159">
        <v>1</v>
      </c>
      <c r="B4" s="160" t="s">
        <v>214</v>
      </c>
      <c r="C4" s="159">
        <v>1</v>
      </c>
      <c r="D4" s="160" t="s">
        <v>14</v>
      </c>
      <c r="E4" s="159">
        <v>1</v>
      </c>
      <c r="F4" s="160" t="s">
        <v>215</v>
      </c>
      <c r="G4" s="159">
        <v>1</v>
      </c>
      <c r="H4" s="160" t="s">
        <v>216</v>
      </c>
      <c r="I4" s="161">
        <v>111101</v>
      </c>
      <c r="J4" s="162" t="s">
        <v>15</v>
      </c>
      <c r="K4" s="161">
        <v>1</v>
      </c>
      <c r="L4" s="163" t="s">
        <v>220</v>
      </c>
      <c r="M4" s="161" t="s">
        <v>221</v>
      </c>
      <c r="N4" s="164" t="s">
        <v>222</v>
      </c>
    </row>
    <row r="5" spans="1:14" ht="30" customHeight="1">
      <c r="A5" s="159">
        <v>1</v>
      </c>
      <c r="B5" s="160" t="s">
        <v>214</v>
      </c>
      <c r="C5" s="159">
        <v>1</v>
      </c>
      <c r="D5" s="160" t="s">
        <v>14</v>
      </c>
      <c r="E5" s="159">
        <v>1</v>
      </c>
      <c r="F5" s="160" t="s">
        <v>215</v>
      </c>
      <c r="G5" s="159">
        <v>1</v>
      </c>
      <c r="H5" s="160" t="s">
        <v>216</v>
      </c>
      <c r="I5" s="161">
        <v>111101</v>
      </c>
      <c r="J5" s="162" t="s">
        <v>15</v>
      </c>
      <c r="K5" s="161">
        <v>2</v>
      </c>
      <c r="L5" s="163" t="s">
        <v>223</v>
      </c>
      <c r="M5" s="161" t="s">
        <v>224</v>
      </c>
      <c r="N5" s="164" t="s">
        <v>225</v>
      </c>
    </row>
    <row r="6" spans="1:14" ht="30" customHeight="1">
      <c r="A6" s="159">
        <v>1</v>
      </c>
      <c r="B6" s="160" t="s">
        <v>214</v>
      </c>
      <c r="C6" s="159">
        <v>1</v>
      </c>
      <c r="D6" s="160" t="s">
        <v>14</v>
      </c>
      <c r="E6" s="159">
        <v>1</v>
      </c>
      <c r="F6" s="160" t="s">
        <v>215</v>
      </c>
      <c r="G6" s="159">
        <v>1</v>
      </c>
      <c r="H6" s="160" t="s">
        <v>216</v>
      </c>
      <c r="I6" s="161">
        <v>111101</v>
      </c>
      <c r="J6" s="162" t="s">
        <v>15</v>
      </c>
      <c r="K6" s="161">
        <v>3</v>
      </c>
      <c r="L6" s="163" t="s">
        <v>226</v>
      </c>
      <c r="M6" s="161" t="s">
        <v>227</v>
      </c>
      <c r="N6" s="164" t="s">
        <v>228</v>
      </c>
    </row>
    <row r="7" spans="1:14" ht="30" customHeight="1">
      <c r="A7" s="159">
        <v>1</v>
      </c>
      <c r="B7" s="160" t="s">
        <v>214</v>
      </c>
      <c r="C7" s="159">
        <v>1</v>
      </c>
      <c r="D7" s="160" t="s">
        <v>14</v>
      </c>
      <c r="E7" s="159">
        <v>1</v>
      </c>
      <c r="F7" s="160" t="s">
        <v>215</v>
      </c>
      <c r="G7" s="159">
        <v>1</v>
      </c>
      <c r="H7" s="160" t="s">
        <v>216</v>
      </c>
      <c r="I7" s="161">
        <v>111101</v>
      </c>
      <c r="J7" s="162" t="s">
        <v>15</v>
      </c>
      <c r="K7" s="161">
        <v>4</v>
      </c>
      <c r="L7" s="163" t="s">
        <v>229</v>
      </c>
      <c r="M7" s="161" t="s">
        <v>230</v>
      </c>
      <c r="N7" s="164" t="s">
        <v>231</v>
      </c>
    </row>
    <row r="8" spans="1:14" ht="30" customHeight="1">
      <c r="A8" s="159">
        <v>1</v>
      </c>
      <c r="B8" s="160" t="s">
        <v>214</v>
      </c>
      <c r="C8" s="159">
        <v>1</v>
      </c>
      <c r="D8" s="160" t="s">
        <v>14</v>
      </c>
      <c r="E8" s="159">
        <v>1</v>
      </c>
      <c r="F8" s="160" t="s">
        <v>215</v>
      </c>
      <c r="G8" s="159">
        <v>1</v>
      </c>
      <c r="H8" s="160" t="s">
        <v>216</v>
      </c>
      <c r="I8" s="161">
        <v>111101</v>
      </c>
      <c r="J8" s="162" t="s">
        <v>15</v>
      </c>
      <c r="K8" s="161">
        <v>5</v>
      </c>
      <c r="L8" s="163" t="s">
        <v>232</v>
      </c>
      <c r="M8" s="161" t="s">
        <v>233</v>
      </c>
      <c r="N8" s="164" t="s">
        <v>234</v>
      </c>
    </row>
    <row r="9" spans="1:14" ht="30" customHeight="1">
      <c r="A9" s="159">
        <v>1</v>
      </c>
      <c r="B9" s="160" t="s">
        <v>214</v>
      </c>
      <c r="C9" s="159">
        <v>1</v>
      </c>
      <c r="D9" s="160" t="s">
        <v>14</v>
      </c>
      <c r="E9" s="159">
        <v>1</v>
      </c>
      <c r="F9" s="160" t="s">
        <v>215</v>
      </c>
      <c r="G9" s="159">
        <v>1</v>
      </c>
      <c r="H9" s="160" t="s">
        <v>216</v>
      </c>
      <c r="I9" s="161">
        <v>111101</v>
      </c>
      <c r="J9" s="162" t="s">
        <v>15</v>
      </c>
      <c r="K9" s="161">
        <v>6</v>
      </c>
      <c r="L9" s="163" t="s">
        <v>235</v>
      </c>
      <c r="M9" s="161" t="s">
        <v>236</v>
      </c>
      <c r="N9" s="164" t="s">
        <v>237</v>
      </c>
    </row>
    <row r="10" spans="1:14" ht="30" customHeight="1">
      <c r="A10" s="159">
        <v>1</v>
      </c>
      <c r="B10" s="160" t="s">
        <v>214</v>
      </c>
      <c r="C10" s="159">
        <v>1</v>
      </c>
      <c r="D10" s="160" t="s">
        <v>14</v>
      </c>
      <c r="E10" s="159">
        <v>1</v>
      </c>
      <c r="F10" s="160" t="s">
        <v>215</v>
      </c>
      <c r="G10" s="159">
        <v>1</v>
      </c>
      <c r="H10" s="160" t="s">
        <v>216</v>
      </c>
      <c r="I10" s="161">
        <v>111101</v>
      </c>
      <c r="J10" s="162" t="s">
        <v>15</v>
      </c>
      <c r="K10" s="161">
        <v>7</v>
      </c>
      <c r="L10" s="163" t="s">
        <v>238</v>
      </c>
      <c r="M10" s="161" t="s">
        <v>239</v>
      </c>
      <c r="N10" s="164" t="s">
        <v>240</v>
      </c>
    </row>
    <row r="11" spans="1:14" ht="30" customHeight="1">
      <c r="A11" s="159">
        <v>1</v>
      </c>
      <c r="B11" s="160" t="s">
        <v>214</v>
      </c>
      <c r="C11" s="159">
        <v>1</v>
      </c>
      <c r="D11" s="160" t="s">
        <v>14</v>
      </c>
      <c r="E11" s="159">
        <v>1</v>
      </c>
      <c r="F11" s="160" t="s">
        <v>215</v>
      </c>
      <c r="G11" s="159">
        <v>1</v>
      </c>
      <c r="H11" s="160" t="s">
        <v>216</v>
      </c>
      <c r="I11" s="161">
        <v>111101</v>
      </c>
      <c r="J11" s="162" t="s">
        <v>15</v>
      </c>
      <c r="K11" s="161">
        <v>8</v>
      </c>
      <c r="L11" s="163" t="s">
        <v>241</v>
      </c>
      <c r="M11" s="161" t="s">
        <v>242</v>
      </c>
      <c r="N11" s="164" t="s">
        <v>243</v>
      </c>
    </row>
    <row r="12" spans="1:14" ht="30" customHeight="1">
      <c r="A12" s="159">
        <v>1</v>
      </c>
      <c r="B12" s="160" t="s">
        <v>214</v>
      </c>
      <c r="C12" s="159">
        <v>1</v>
      </c>
      <c r="D12" s="160" t="s">
        <v>14</v>
      </c>
      <c r="E12" s="159">
        <v>1</v>
      </c>
      <c r="F12" s="160" t="s">
        <v>215</v>
      </c>
      <c r="G12" s="159">
        <v>1</v>
      </c>
      <c r="H12" s="160" t="s">
        <v>216</v>
      </c>
      <c r="I12" s="161">
        <v>111101</v>
      </c>
      <c r="J12" s="162" t="s">
        <v>15</v>
      </c>
      <c r="K12" s="161">
        <v>9</v>
      </c>
      <c r="L12" s="163" t="s">
        <v>244</v>
      </c>
      <c r="M12" s="161" t="s">
        <v>245</v>
      </c>
      <c r="N12" s="164" t="s">
        <v>246</v>
      </c>
    </row>
    <row r="13" spans="1:14" ht="30" customHeight="1">
      <c r="A13" s="159">
        <v>1</v>
      </c>
      <c r="B13" s="160" t="s">
        <v>214</v>
      </c>
      <c r="C13" s="159">
        <v>1</v>
      </c>
      <c r="D13" s="160" t="s">
        <v>14</v>
      </c>
      <c r="E13" s="159">
        <v>1</v>
      </c>
      <c r="F13" s="160" t="s">
        <v>215</v>
      </c>
      <c r="G13" s="159">
        <v>1</v>
      </c>
      <c r="H13" s="160" t="s">
        <v>216</v>
      </c>
      <c r="I13" s="161">
        <v>111101</v>
      </c>
      <c r="J13" s="162" t="s">
        <v>15</v>
      </c>
      <c r="K13" s="161">
        <v>10</v>
      </c>
      <c r="L13" s="163" t="s">
        <v>247</v>
      </c>
      <c r="M13" s="161" t="s">
        <v>248</v>
      </c>
      <c r="N13" s="164" t="s">
        <v>249</v>
      </c>
    </row>
    <row r="14" spans="1:14" ht="30" customHeight="1">
      <c r="A14" s="159">
        <v>1</v>
      </c>
      <c r="B14" s="160" t="s">
        <v>214</v>
      </c>
      <c r="C14" s="159">
        <v>1</v>
      </c>
      <c r="D14" s="160" t="s">
        <v>14</v>
      </c>
      <c r="E14" s="159">
        <v>1</v>
      </c>
      <c r="F14" s="160" t="s">
        <v>215</v>
      </c>
      <c r="G14" s="159">
        <v>1</v>
      </c>
      <c r="H14" s="160" t="s">
        <v>216</v>
      </c>
      <c r="I14" s="161">
        <v>111101</v>
      </c>
      <c r="J14" s="162" t="s">
        <v>15</v>
      </c>
      <c r="K14" s="161">
        <v>11</v>
      </c>
      <c r="L14" s="163" t="s">
        <v>250</v>
      </c>
      <c r="M14" s="161" t="s">
        <v>251</v>
      </c>
      <c r="N14" s="164" t="s">
        <v>252</v>
      </c>
    </row>
    <row r="15" spans="1:14" ht="30" customHeight="1">
      <c r="A15" s="159">
        <v>1</v>
      </c>
      <c r="B15" s="160" t="s">
        <v>214</v>
      </c>
      <c r="C15" s="159">
        <v>1</v>
      </c>
      <c r="D15" s="160" t="s">
        <v>14</v>
      </c>
      <c r="E15" s="159">
        <v>1</v>
      </c>
      <c r="F15" s="160" t="s">
        <v>215</v>
      </c>
      <c r="G15" s="159">
        <v>1</v>
      </c>
      <c r="H15" s="160" t="s">
        <v>216</v>
      </c>
      <c r="I15" s="161">
        <v>111101</v>
      </c>
      <c r="J15" s="162" t="s">
        <v>15</v>
      </c>
      <c r="K15" s="161">
        <v>12</v>
      </c>
      <c r="L15" s="163" t="s">
        <v>253</v>
      </c>
      <c r="M15" s="161" t="s">
        <v>254</v>
      </c>
      <c r="N15" s="164" t="s">
        <v>255</v>
      </c>
    </row>
    <row r="16" spans="1:14" ht="30" customHeight="1">
      <c r="A16" s="159">
        <v>1</v>
      </c>
      <c r="B16" s="160" t="s">
        <v>214</v>
      </c>
      <c r="C16" s="159">
        <v>1</v>
      </c>
      <c r="D16" s="160" t="s">
        <v>14</v>
      </c>
      <c r="E16" s="159">
        <v>1</v>
      </c>
      <c r="F16" s="160" t="s">
        <v>215</v>
      </c>
      <c r="G16" s="159">
        <v>1</v>
      </c>
      <c r="H16" s="160" t="s">
        <v>216</v>
      </c>
      <c r="I16" s="161">
        <v>111101</v>
      </c>
      <c r="J16" s="162" t="s">
        <v>15</v>
      </c>
      <c r="K16" s="161">
        <v>13</v>
      </c>
      <c r="L16" s="163" t="s">
        <v>256</v>
      </c>
      <c r="M16" s="161" t="s">
        <v>257</v>
      </c>
      <c r="N16" s="164" t="s">
        <v>258</v>
      </c>
    </row>
    <row r="17" spans="1:14" ht="30" customHeight="1">
      <c r="A17" s="159">
        <v>1</v>
      </c>
      <c r="B17" s="160" t="s">
        <v>214</v>
      </c>
      <c r="C17" s="159">
        <v>1</v>
      </c>
      <c r="D17" s="160" t="s">
        <v>14</v>
      </c>
      <c r="E17" s="159">
        <v>1</v>
      </c>
      <c r="F17" s="160" t="s">
        <v>215</v>
      </c>
      <c r="G17" s="159">
        <v>1</v>
      </c>
      <c r="H17" s="160" t="s">
        <v>216</v>
      </c>
      <c r="I17" s="161">
        <v>111101</v>
      </c>
      <c r="J17" s="162" t="s">
        <v>15</v>
      </c>
      <c r="K17" s="161">
        <v>14</v>
      </c>
      <c r="L17" s="163" t="s">
        <v>259</v>
      </c>
      <c r="M17" s="161" t="s">
        <v>260</v>
      </c>
      <c r="N17" s="164" t="s">
        <v>261</v>
      </c>
    </row>
    <row r="18" spans="1:14" ht="30" customHeight="1">
      <c r="A18" s="159">
        <v>1</v>
      </c>
      <c r="B18" s="160" t="s">
        <v>214</v>
      </c>
      <c r="C18" s="159">
        <v>1</v>
      </c>
      <c r="D18" s="160" t="s">
        <v>14</v>
      </c>
      <c r="E18" s="159">
        <v>1</v>
      </c>
      <c r="F18" s="160" t="s">
        <v>215</v>
      </c>
      <c r="G18" s="159">
        <v>1</v>
      </c>
      <c r="H18" s="160" t="s">
        <v>216</v>
      </c>
      <c r="I18" s="161">
        <v>111101</v>
      </c>
      <c r="J18" s="162" t="s">
        <v>15</v>
      </c>
      <c r="K18" s="161">
        <v>15</v>
      </c>
      <c r="L18" s="163" t="s">
        <v>262</v>
      </c>
      <c r="M18" s="161" t="s">
        <v>263</v>
      </c>
      <c r="N18" s="164" t="s">
        <v>264</v>
      </c>
    </row>
    <row r="19" spans="1:14" ht="30" customHeight="1">
      <c r="A19" s="159">
        <v>1</v>
      </c>
      <c r="B19" s="160" t="s">
        <v>214</v>
      </c>
      <c r="C19" s="159">
        <v>1</v>
      </c>
      <c r="D19" s="160" t="s">
        <v>14</v>
      </c>
      <c r="E19" s="159">
        <v>1</v>
      </c>
      <c r="F19" s="160" t="s">
        <v>215</v>
      </c>
      <c r="G19" s="159">
        <v>1</v>
      </c>
      <c r="H19" s="160" t="s">
        <v>216</v>
      </c>
      <c r="I19" s="161">
        <v>111101</v>
      </c>
      <c r="J19" s="162" t="s">
        <v>15</v>
      </c>
      <c r="K19" s="161">
        <v>16</v>
      </c>
      <c r="L19" s="163" t="s">
        <v>265</v>
      </c>
      <c r="M19" s="161" t="s">
        <v>266</v>
      </c>
      <c r="N19" s="164" t="s">
        <v>267</v>
      </c>
    </row>
    <row r="20" spans="1:14" ht="30" customHeight="1">
      <c r="A20" s="159">
        <v>1</v>
      </c>
      <c r="B20" s="160" t="s">
        <v>214</v>
      </c>
      <c r="C20" s="159">
        <v>1</v>
      </c>
      <c r="D20" s="160" t="s">
        <v>14</v>
      </c>
      <c r="E20" s="159">
        <v>1</v>
      </c>
      <c r="F20" s="160" t="s">
        <v>215</v>
      </c>
      <c r="G20" s="159">
        <v>1</v>
      </c>
      <c r="H20" s="160" t="s">
        <v>216</v>
      </c>
      <c r="I20" s="161">
        <v>111102</v>
      </c>
      <c r="J20" s="162" t="s">
        <v>48</v>
      </c>
      <c r="K20" s="161">
        <v>0</v>
      </c>
      <c r="L20" s="163" t="s">
        <v>217</v>
      </c>
      <c r="M20" s="161" t="s">
        <v>268</v>
      </c>
      <c r="N20" s="164" t="s">
        <v>269</v>
      </c>
    </row>
    <row r="21" spans="1:14" ht="30" customHeight="1">
      <c r="A21" s="159">
        <v>1</v>
      </c>
      <c r="B21" s="160" t="s">
        <v>214</v>
      </c>
      <c r="C21" s="159">
        <v>1</v>
      </c>
      <c r="D21" s="160" t="s">
        <v>14</v>
      </c>
      <c r="E21" s="159">
        <v>1</v>
      </c>
      <c r="F21" s="160" t="s">
        <v>215</v>
      </c>
      <c r="G21" s="159">
        <v>1</v>
      </c>
      <c r="H21" s="160" t="s">
        <v>216</v>
      </c>
      <c r="I21" s="161">
        <v>111102</v>
      </c>
      <c r="J21" s="162" t="s">
        <v>48</v>
      </c>
      <c r="K21" s="161">
        <v>1</v>
      </c>
      <c r="L21" s="163" t="s">
        <v>270</v>
      </c>
      <c r="M21" s="161" t="s">
        <v>271</v>
      </c>
      <c r="N21" s="164" t="s">
        <v>272</v>
      </c>
    </row>
    <row r="22" spans="1:14" ht="30" customHeight="1">
      <c r="A22" s="159">
        <v>1</v>
      </c>
      <c r="B22" s="160" t="s">
        <v>214</v>
      </c>
      <c r="C22" s="159">
        <v>1</v>
      </c>
      <c r="D22" s="160" t="s">
        <v>14</v>
      </c>
      <c r="E22" s="159">
        <v>1</v>
      </c>
      <c r="F22" s="160" t="s">
        <v>215</v>
      </c>
      <c r="G22" s="159">
        <v>1</v>
      </c>
      <c r="H22" s="160" t="s">
        <v>216</v>
      </c>
      <c r="I22" s="161">
        <v>111103</v>
      </c>
      <c r="J22" s="162" t="s">
        <v>51</v>
      </c>
      <c r="K22" s="161">
        <v>0</v>
      </c>
      <c r="L22" s="163" t="s">
        <v>217</v>
      </c>
      <c r="M22" s="161" t="s">
        <v>273</v>
      </c>
      <c r="N22" s="164" t="s">
        <v>274</v>
      </c>
    </row>
    <row r="23" spans="1:14" ht="30" customHeight="1">
      <c r="A23" s="159">
        <v>1</v>
      </c>
      <c r="B23" s="160" t="s">
        <v>214</v>
      </c>
      <c r="C23" s="159">
        <v>1</v>
      </c>
      <c r="D23" s="160" t="s">
        <v>14</v>
      </c>
      <c r="E23" s="159">
        <v>1</v>
      </c>
      <c r="F23" s="160" t="s">
        <v>215</v>
      </c>
      <c r="G23" s="159">
        <v>1</v>
      </c>
      <c r="H23" s="160" t="s">
        <v>216</v>
      </c>
      <c r="I23" s="161">
        <v>111104</v>
      </c>
      <c r="J23" s="162" t="s">
        <v>275</v>
      </c>
      <c r="K23" s="161">
        <v>0</v>
      </c>
      <c r="L23" s="163" t="s">
        <v>217</v>
      </c>
      <c r="M23" s="161" t="s">
        <v>276</v>
      </c>
      <c r="N23" s="164" t="s">
        <v>277</v>
      </c>
    </row>
    <row r="24" spans="1:14" ht="30" customHeight="1">
      <c r="A24" s="159">
        <v>1</v>
      </c>
      <c r="B24" s="160" t="s">
        <v>214</v>
      </c>
      <c r="C24" s="159">
        <v>1</v>
      </c>
      <c r="D24" s="160" t="s">
        <v>14</v>
      </c>
      <c r="E24" s="159">
        <v>1</v>
      </c>
      <c r="F24" s="160" t="s">
        <v>215</v>
      </c>
      <c r="G24" s="159">
        <v>1</v>
      </c>
      <c r="H24" s="160" t="s">
        <v>216</v>
      </c>
      <c r="I24" s="161">
        <v>111105</v>
      </c>
      <c r="J24" s="162" t="s">
        <v>278</v>
      </c>
      <c r="K24" s="161">
        <v>0</v>
      </c>
      <c r="L24" s="163" t="s">
        <v>217</v>
      </c>
      <c r="M24" s="161" t="s">
        <v>279</v>
      </c>
      <c r="N24" s="164" t="s">
        <v>280</v>
      </c>
    </row>
    <row r="25" spans="1:14" ht="30" customHeight="1">
      <c r="A25" s="159">
        <v>1</v>
      </c>
      <c r="B25" s="160" t="s">
        <v>214</v>
      </c>
      <c r="C25" s="159">
        <v>1</v>
      </c>
      <c r="D25" s="160" t="s">
        <v>14</v>
      </c>
      <c r="E25" s="159">
        <v>1</v>
      </c>
      <c r="F25" s="160" t="s">
        <v>215</v>
      </c>
      <c r="G25" s="159">
        <v>1</v>
      </c>
      <c r="H25" s="160" t="s">
        <v>216</v>
      </c>
      <c r="I25" s="161">
        <v>111106</v>
      </c>
      <c r="J25" s="162" t="s">
        <v>125</v>
      </c>
      <c r="K25" s="161">
        <v>0</v>
      </c>
      <c r="L25" s="163" t="s">
        <v>217</v>
      </c>
      <c r="M25" s="161" t="s">
        <v>281</v>
      </c>
      <c r="N25" s="162" t="s">
        <v>282</v>
      </c>
    </row>
    <row r="26" spans="1:14" ht="30" customHeight="1">
      <c r="A26" s="159">
        <v>1</v>
      </c>
      <c r="B26" s="160" t="s">
        <v>214</v>
      </c>
      <c r="C26" s="159">
        <v>1</v>
      </c>
      <c r="D26" s="160" t="s">
        <v>14</v>
      </c>
      <c r="E26" s="159">
        <v>1</v>
      </c>
      <c r="F26" s="160" t="s">
        <v>215</v>
      </c>
      <c r="G26" s="159">
        <v>1</v>
      </c>
      <c r="H26" s="160" t="s">
        <v>216</v>
      </c>
      <c r="I26" s="161">
        <v>111107</v>
      </c>
      <c r="J26" s="162" t="s">
        <v>52</v>
      </c>
      <c r="K26" s="161">
        <v>0</v>
      </c>
      <c r="L26" s="163" t="s">
        <v>217</v>
      </c>
      <c r="M26" s="161" t="s">
        <v>283</v>
      </c>
      <c r="N26" s="162" t="s">
        <v>284</v>
      </c>
    </row>
    <row r="27" spans="1:14" ht="30" customHeight="1">
      <c r="A27" s="159">
        <v>1</v>
      </c>
      <c r="B27" s="160" t="s">
        <v>214</v>
      </c>
      <c r="C27" s="159">
        <v>1</v>
      </c>
      <c r="D27" s="160" t="s">
        <v>14</v>
      </c>
      <c r="E27" s="159">
        <v>1</v>
      </c>
      <c r="F27" s="160" t="s">
        <v>215</v>
      </c>
      <c r="G27" s="159">
        <v>1</v>
      </c>
      <c r="H27" s="160" t="s">
        <v>216</v>
      </c>
      <c r="I27" s="161">
        <v>111108</v>
      </c>
      <c r="J27" s="162" t="s">
        <v>81</v>
      </c>
      <c r="K27" s="161">
        <v>0</v>
      </c>
      <c r="L27" s="163" t="s">
        <v>217</v>
      </c>
      <c r="M27" s="161" t="s">
        <v>285</v>
      </c>
      <c r="N27" s="162" t="s">
        <v>286</v>
      </c>
    </row>
    <row r="28" spans="1:14" ht="30" customHeight="1">
      <c r="A28" s="159">
        <v>1</v>
      </c>
      <c r="B28" s="160" t="s">
        <v>214</v>
      </c>
      <c r="C28" s="159">
        <v>1</v>
      </c>
      <c r="D28" s="160" t="s">
        <v>14</v>
      </c>
      <c r="E28" s="159">
        <v>1</v>
      </c>
      <c r="F28" s="160" t="s">
        <v>215</v>
      </c>
      <c r="G28" s="159">
        <v>1</v>
      </c>
      <c r="H28" s="160" t="s">
        <v>216</v>
      </c>
      <c r="I28" s="161">
        <v>111109</v>
      </c>
      <c r="J28" s="162" t="s">
        <v>287</v>
      </c>
      <c r="K28" s="161">
        <v>0</v>
      </c>
      <c r="L28" s="163" t="s">
        <v>217</v>
      </c>
      <c r="M28" s="161" t="s">
        <v>288</v>
      </c>
      <c r="N28" s="162" t="s">
        <v>289</v>
      </c>
    </row>
    <row r="29" spans="1:14" ht="30" customHeight="1">
      <c r="A29" s="159">
        <v>1</v>
      </c>
      <c r="B29" s="160" t="s">
        <v>214</v>
      </c>
      <c r="C29" s="159">
        <v>1</v>
      </c>
      <c r="D29" s="160" t="s">
        <v>14</v>
      </c>
      <c r="E29" s="159">
        <v>1</v>
      </c>
      <c r="F29" s="160" t="s">
        <v>215</v>
      </c>
      <c r="G29" s="159">
        <v>1</v>
      </c>
      <c r="H29" s="160" t="s">
        <v>216</v>
      </c>
      <c r="I29" s="161">
        <v>111110</v>
      </c>
      <c r="J29" s="162" t="s">
        <v>126</v>
      </c>
      <c r="K29" s="161">
        <v>0</v>
      </c>
      <c r="L29" s="163" t="s">
        <v>217</v>
      </c>
      <c r="M29" s="161" t="s">
        <v>290</v>
      </c>
      <c r="N29" s="162" t="s">
        <v>291</v>
      </c>
    </row>
    <row r="30" spans="1:14" ht="30" customHeight="1">
      <c r="A30" s="159">
        <v>1</v>
      </c>
      <c r="B30" s="160" t="s">
        <v>214</v>
      </c>
      <c r="C30" s="159">
        <v>1</v>
      </c>
      <c r="D30" s="160" t="s">
        <v>14</v>
      </c>
      <c r="E30" s="159">
        <v>1</v>
      </c>
      <c r="F30" s="160" t="s">
        <v>215</v>
      </c>
      <c r="G30" s="159">
        <v>1</v>
      </c>
      <c r="H30" s="160" t="s">
        <v>216</v>
      </c>
      <c r="I30" s="161">
        <v>111111</v>
      </c>
      <c r="J30" s="162" t="s">
        <v>82</v>
      </c>
      <c r="K30" s="161">
        <v>0</v>
      </c>
      <c r="L30" s="163" t="s">
        <v>217</v>
      </c>
      <c r="M30" s="161" t="s">
        <v>292</v>
      </c>
      <c r="N30" s="162" t="s">
        <v>293</v>
      </c>
    </row>
    <row r="31" spans="1:14" ht="30" customHeight="1">
      <c r="A31" s="159">
        <v>1</v>
      </c>
      <c r="B31" s="160" t="s">
        <v>214</v>
      </c>
      <c r="C31" s="159">
        <v>1</v>
      </c>
      <c r="D31" s="160" t="s">
        <v>14</v>
      </c>
      <c r="E31" s="159">
        <v>1</v>
      </c>
      <c r="F31" s="160" t="s">
        <v>215</v>
      </c>
      <c r="G31" s="159">
        <v>1</v>
      </c>
      <c r="H31" s="160" t="s">
        <v>216</v>
      </c>
      <c r="I31" s="161">
        <v>111112</v>
      </c>
      <c r="J31" s="162" t="s">
        <v>83</v>
      </c>
      <c r="K31" s="161">
        <v>0</v>
      </c>
      <c r="L31" s="163" t="s">
        <v>217</v>
      </c>
      <c r="M31" s="161" t="s">
        <v>294</v>
      </c>
      <c r="N31" s="162" t="s">
        <v>295</v>
      </c>
    </row>
    <row r="32" spans="1:14" ht="30" customHeight="1">
      <c r="A32" s="159">
        <v>1</v>
      </c>
      <c r="B32" s="160" t="s">
        <v>214</v>
      </c>
      <c r="C32" s="159">
        <v>1</v>
      </c>
      <c r="D32" s="160" t="s">
        <v>14</v>
      </c>
      <c r="E32" s="159">
        <v>1</v>
      </c>
      <c r="F32" s="160" t="s">
        <v>215</v>
      </c>
      <c r="G32" s="159">
        <v>1</v>
      </c>
      <c r="H32" s="160" t="s">
        <v>216</v>
      </c>
      <c r="I32" s="161">
        <v>111112</v>
      </c>
      <c r="J32" s="162" t="s">
        <v>83</v>
      </c>
      <c r="K32" s="161">
        <v>1</v>
      </c>
      <c r="L32" s="163" t="s">
        <v>296</v>
      </c>
      <c r="M32" s="161" t="s">
        <v>297</v>
      </c>
      <c r="N32" s="164" t="s">
        <v>296</v>
      </c>
    </row>
    <row r="33" spans="1:14" ht="30" customHeight="1">
      <c r="A33" s="159">
        <v>1</v>
      </c>
      <c r="B33" s="160" t="s">
        <v>214</v>
      </c>
      <c r="C33" s="159">
        <v>1</v>
      </c>
      <c r="D33" s="160" t="s">
        <v>14</v>
      </c>
      <c r="E33" s="159">
        <v>1</v>
      </c>
      <c r="F33" s="160" t="s">
        <v>215</v>
      </c>
      <c r="G33" s="159">
        <v>1</v>
      </c>
      <c r="H33" s="160" t="s">
        <v>216</v>
      </c>
      <c r="I33" s="161">
        <v>111112</v>
      </c>
      <c r="J33" s="162" t="s">
        <v>83</v>
      </c>
      <c r="K33" s="161">
        <v>2</v>
      </c>
      <c r="L33" s="163" t="s">
        <v>298</v>
      </c>
      <c r="M33" s="161" t="s">
        <v>299</v>
      </c>
      <c r="N33" s="164" t="s">
        <v>298</v>
      </c>
    </row>
    <row r="34" spans="1:14" ht="30" customHeight="1">
      <c r="A34" s="159">
        <v>1</v>
      </c>
      <c r="B34" s="160" t="s">
        <v>214</v>
      </c>
      <c r="C34" s="159">
        <v>1</v>
      </c>
      <c r="D34" s="160" t="s">
        <v>14</v>
      </c>
      <c r="E34" s="159">
        <v>1</v>
      </c>
      <c r="F34" s="160" t="s">
        <v>215</v>
      </c>
      <c r="G34" s="159">
        <v>1</v>
      </c>
      <c r="H34" s="160" t="s">
        <v>216</v>
      </c>
      <c r="I34" s="161">
        <v>111113</v>
      </c>
      <c r="J34" s="162" t="s">
        <v>127</v>
      </c>
      <c r="K34" s="161">
        <v>0</v>
      </c>
      <c r="L34" s="163" t="s">
        <v>217</v>
      </c>
      <c r="M34" s="161" t="s">
        <v>300</v>
      </c>
      <c r="N34" s="162" t="s">
        <v>301</v>
      </c>
    </row>
    <row r="35" spans="1:14" ht="30" customHeight="1">
      <c r="A35" s="159">
        <v>1</v>
      </c>
      <c r="B35" s="160" t="s">
        <v>214</v>
      </c>
      <c r="C35" s="159">
        <v>1</v>
      </c>
      <c r="D35" s="160" t="s">
        <v>14</v>
      </c>
      <c r="E35" s="159">
        <v>1</v>
      </c>
      <c r="F35" s="160" t="s">
        <v>215</v>
      </c>
      <c r="G35" s="159">
        <v>1</v>
      </c>
      <c r="H35" s="160" t="s">
        <v>216</v>
      </c>
      <c r="I35" s="161">
        <v>111114</v>
      </c>
      <c r="J35" s="162" t="s">
        <v>84</v>
      </c>
      <c r="K35" s="161">
        <v>0</v>
      </c>
      <c r="L35" s="163" t="s">
        <v>217</v>
      </c>
      <c r="M35" s="161" t="s">
        <v>302</v>
      </c>
      <c r="N35" s="162" t="s">
        <v>303</v>
      </c>
    </row>
    <row r="36" spans="1:14" ht="30" customHeight="1">
      <c r="A36" s="159">
        <v>1</v>
      </c>
      <c r="B36" s="160" t="s">
        <v>214</v>
      </c>
      <c r="C36" s="159">
        <v>1</v>
      </c>
      <c r="D36" s="160" t="s">
        <v>14</v>
      </c>
      <c r="E36" s="159">
        <v>1</v>
      </c>
      <c r="F36" s="160" t="s">
        <v>215</v>
      </c>
      <c r="G36" s="159">
        <v>1</v>
      </c>
      <c r="H36" s="160" t="s">
        <v>216</v>
      </c>
      <c r="I36" s="161">
        <v>111115</v>
      </c>
      <c r="J36" s="162" t="s">
        <v>304</v>
      </c>
      <c r="K36" s="161">
        <v>0</v>
      </c>
      <c r="L36" s="163" t="s">
        <v>217</v>
      </c>
      <c r="M36" s="161" t="s">
        <v>305</v>
      </c>
      <c r="N36" s="162" t="s">
        <v>306</v>
      </c>
    </row>
    <row r="37" spans="1:14" ht="30" customHeight="1">
      <c r="A37" s="159">
        <v>1</v>
      </c>
      <c r="B37" s="160" t="s">
        <v>214</v>
      </c>
      <c r="C37" s="159">
        <v>1</v>
      </c>
      <c r="D37" s="160" t="s">
        <v>14</v>
      </c>
      <c r="E37" s="159">
        <v>1</v>
      </c>
      <c r="F37" s="160" t="s">
        <v>215</v>
      </c>
      <c r="G37" s="159">
        <v>1</v>
      </c>
      <c r="H37" s="160" t="s">
        <v>216</v>
      </c>
      <c r="I37" s="161">
        <v>111199</v>
      </c>
      <c r="J37" s="162" t="s">
        <v>307</v>
      </c>
      <c r="K37" s="161">
        <v>0</v>
      </c>
      <c r="L37" s="163" t="s">
        <v>217</v>
      </c>
      <c r="M37" s="161" t="s">
        <v>308</v>
      </c>
      <c r="N37" s="162" t="s">
        <v>309</v>
      </c>
    </row>
    <row r="38" spans="1:14" ht="30" customHeight="1">
      <c r="A38" s="159">
        <v>1</v>
      </c>
      <c r="B38" s="160" t="s">
        <v>214</v>
      </c>
      <c r="C38" s="159">
        <v>1</v>
      </c>
      <c r="D38" s="160" t="s">
        <v>14</v>
      </c>
      <c r="E38" s="159">
        <v>1</v>
      </c>
      <c r="F38" s="160" t="s">
        <v>215</v>
      </c>
      <c r="G38" s="159">
        <v>1</v>
      </c>
      <c r="H38" s="160" t="s">
        <v>216</v>
      </c>
      <c r="I38" s="161">
        <v>111199</v>
      </c>
      <c r="J38" s="162" t="s">
        <v>307</v>
      </c>
      <c r="K38" s="161">
        <v>1</v>
      </c>
      <c r="L38" s="163" t="s">
        <v>310</v>
      </c>
      <c r="M38" s="161" t="s">
        <v>311</v>
      </c>
      <c r="N38" s="162" t="s">
        <v>312</v>
      </c>
    </row>
    <row r="39" spans="1:14" ht="30" customHeight="1">
      <c r="A39" s="159">
        <v>1</v>
      </c>
      <c r="B39" s="160" t="s">
        <v>214</v>
      </c>
      <c r="C39" s="159">
        <v>1</v>
      </c>
      <c r="D39" s="160" t="s">
        <v>14</v>
      </c>
      <c r="E39" s="159">
        <v>2</v>
      </c>
      <c r="F39" s="160" t="s">
        <v>313</v>
      </c>
      <c r="G39" s="159">
        <v>1</v>
      </c>
      <c r="H39" s="160" t="s">
        <v>314</v>
      </c>
      <c r="I39" s="161" t="s">
        <v>315</v>
      </c>
      <c r="J39" s="162" t="s">
        <v>313</v>
      </c>
      <c r="K39" s="161">
        <v>0</v>
      </c>
      <c r="L39" s="163" t="s">
        <v>217</v>
      </c>
      <c r="M39" s="161" t="s">
        <v>316</v>
      </c>
      <c r="N39" s="162" t="s">
        <v>317</v>
      </c>
    </row>
    <row r="40" spans="1:14" ht="30" customHeight="1">
      <c r="A40" s="159">
        <v>1</v>
      </c>
      <c r="B40" s="160" t="s">
        <v>214</v>
      </c>
      <c r="C40" s="159">
        <v>1</v>
      </c>
      <c r="D40" s="160" t="s">
        <v>14</v>
      </c>
      <c r="E40" s="159">
        <v>2</v>
      </c>
      <c r="F40" s="160" t="s">
        <v>313</v>
      </c>
      <c r="G40" s="159">
        <v>1</v>
      </c>
      <c r="H40" s="160" t="s">
        <v>314</v>
      </c>
      <c r="I40" s="161" t="s">
        <v>315</v>
      </c>
      <c r="J40" s="162" t="s">
        <v>313</v>
      </c>
      <c r="K40" s="161">
        <v>1</v>
      </c>
      <c r="L40" s="163" t="s">
        <v>318</v>
      </c>
      <c r="M40" s="161" t="s">
        <v>319</v>
      </c>
      <c r="N40" s="162" t="s">
        <v>320</v>
      </c>
    </row>
    <row r="41" spans="1:14" ht="30" customHeight="1">
      <c r="A41" s="159">
        <v>1</v>
      </c>
      <c r="B41" s="160" t="s">
        <v>214</v>
      </c>
      <c r="C41" s="159">
        <v>1</v>
      </c>
      <c r="D41" s="160" t="s">
        <v>14</v>
      </c>
      <c r="E41" s="159">
        <v>2</v>
      </c>
      <c r="F41" s="160" t="s">
        <v>313</v>
      </c>
      <c r="G41" s="159">
        <v>1</v>
      </c>
      <c r="H41" s="160" t="s">
        <v>314</v>
      </c>
      <c r="I41" s="161" t="s">
        <v>315</v>
      </c>
      <c r="J41" s="162" t="s">
        <v>313</v>
      </c>
      <c r="K41" s="161">
        <v>2</v>
      </c>
      <c r="L41" s="163" t="s">
        <v>321</v>
      </c>
      <c r="M41" s="161" t="s">
        <v>322</v>
      </c>
      <c r="N41" s="162" t="s">
        <v>323</v>
      </c>
    </row>
    <row r="42" spans="1:14" ht="30" customHeight="1">
      <c r="A42" s="159">
        <v>1</v>
      </c>
      <c r="B42" s="160" t="s">
        <v>214</v>
      </c>
      <c r="C42" s="159">
        <v>2</v>
      </c>
      <c r="D42" s="160" t="s">
        <v>16</v>
      </c>
      <c r="E42" s="159">
        <v>1</v>
      </c>
      <c r="F42" s="160" t="s">
        <v>324</v>
      </c>
      <c r="G42" s="159">
        <v>1</v>
      </c>
      <c r="H42" s="160" t="s">
        <v>155</v>
      </c>
      <c r="I42" s="161">
        <v>121199</v>
      </c>
      <c r="J42" s="162" t="s">
        <v>155</v>
      </c>
      <c r="K42" s="161">
        <v>0</v>
      </c>
      <c r="L42" s="163" t="s">
        <v>217</v>
      </c>
      <c r="M42" s="161" t="s">
        <v>325</v>
      </c>
      <c r="N42" s="162" t="s">
        <v>326</v>
      </c>
    </row>
    <row r="43" spans="1:14" ht="30" customHeight="1">
      <c r="A43" s="159">
        <v>1</v>
      </c>
      <c r="B43" s="160" t="s">
        <v>214</v>
      </c>
      <c r="C43" s="159">
        <v>2</v>
      </c>
      <c r="D43" s="160" t="s">
        <v>16</v>
      </c>
      <c r="E43" s="159">
        <v>2</v>
      </c>
      <c r="F43" s="160" t="s">
        <v>327</v>
      </c>
      <c r="G43" s="159">
        <v>1</v>
      </c>
      <c r="H43" s="160" t="s">
        <v>328</v>
      </c>
      <c r="I43" s="161">
        <v>122101</v>
      </c>
      <c r="J43" s="162" t="s">
        <v>87</v>
      </c>
      <c r="K43" s="161">
        <v>0</v>
      </c>
      <c r="L43" s="163" t="s">
        <v>217</v>
      </c>
      <c r="M43" s="161" t="s">
        <v>329</v>
      </c>
      <c r="N43" s="162" t="s">
        <v>330</v>
      </c>
    </row>
    <row r="44" spans="1:14" ht="30" customHeight="1">
      <c r="A44" s="159">
        <v>1</v>
      </c>
      <c r="B44" s="160" t="s">
        <v>214</v>
      </c>
      <c r="C44" s="159">
        <v>2</v>
      </c>
      <c r="D44" s="160" t="s">
        <v>16</v>
      </c>
      <c r="E44" s="159">
        <v>2</v>
      </c>
      <c r="F44" s="160" t="s">
        <v>327</v>
      </c>
      <c r="G44" s="159">
        <v>1</v>
      </c>
      <c r="H44" s="160" t="s">
        <v>328</v>
      </c>
      <c r="I44" s="161">
        <v>122102</v>
      </c>
      <c r="J44" s="162" t="s">
        <v>131</v>
      </c>
      <c r="K44" s="161">
        <v>0</v>
      </c>
      <c r="L44" s="163" t="s">
        <v>217</v>
      </c>
      <c r="M44" s="161" t="s">
        <v>331</v>
      </c>
      <c r="N44" s="162" t="s">
        <v>332</v>
      </c>
    </row>
    <row r="45" spans="1:14" ht="30" customHeight="1">
      <c r="A45" s="159">
        <v>1</v>
      </c>
      <c r="B45" s="160" t="s">
        <v>214</v>
      </c>
      <c r="C45" s="159">
        <v>2</v>
      </c>
      <c r="D45" s="160" t="s">
        <v>16</v>
      </c>
      <c r="E45" s="159">
        <v>2</v>
      </c>
      <c r="F45" s="160" t="s">
        <v>327</v>
      </c>
      <c r="G45" s="159">
        <v>1</v>
      </c>
      <c r="H45" s="160" t="s">
        <v>328</v>
      </c>
      <c r="I45" s="161">
        <v>122103</v>
      </c>
      <c r="J45" s="162" t="s">
        <v>97</v>
      </c>
      <c r="K45" s="161">
        <v>0</v>
      </c>
      <c r="L45" s="163" t="s">
        <v>217</v>
      </c>
      <c r="M45" s="161" t="s">
        <v>333</v>
      </c>
      <c r="N45" s="162" t="s">
        <v>334</v>
      </c>
    </row>
    <row r="46" spans="1:14" ht="30" customHeight="1">
      <c r="A46" s="159">
        <v>1</v>
      </c>
      <c r="B46" s="160" t="s">
        <v>214</v>
      </c>
      <c r="C46" s="159">
        <v>2</v>
      </c>
      <c r="D46" s="160" t="s">
        <v>16</v>
      </c>
      <c r="E46" s="159">
        <v>2</v>
      </c>
      <c r="F46" s="160" t="s">
        <v>327</v>
      </c>
      <c r="G46" s="159">
        <v>1</v>
      </c>
      <c r="H46" s="160" t="s">
        <v>328</v>
      </c>
      <c r="I46" s="161">
        <v>122104</v>
      </c>
      <c r="J46" s="162" t="s">
        <v>128</v>
      </c>
      <c r="K46" s="161">
        <v>0</v>
      </c>
      <c r="L46" s="163" t="s">
        <v>217</v>
      </c>
      <c r="M46" s="161" t="s">
        <v>335</v>
      </c>
      <c r="N46" s="162" t="s">
        <v>336</v>
      </c>
    </row>
    <row r="47" spans="1:14" ht="30" customHeight="1">
      <c r="A47" s="159">
        <v>1</v>
      </c>
      <c r="B47" s="160" t="s">
        <v>214</v>
      </c>
      <c r="C47" s="159">
        <v>2</v>
      </c>
      <c r="D47" s="160" t="s">
        <v>16</v>
      </c>
      <c r="E47" s="159">
        <v>2</v>
      </c>
      <c r="F47" s="160" t="s">
        <v>327</v>
      </c>
      <c r="G47" s="159">
        <v>1</v>
      </c>
      <c r="H47" s="160" t="s">
        <v>328</v>
      </c>
      <c r="I47" s="161">
        <v>122105</v>
      </c>
      <c r="J47" s="162" t="s">
        <v>88</v>
      </c>
      <c r="K47" s="161">
        <v>0</v>
      </c>
      <c r="L47" s="163" t="s">
        <v>217</v>
      </c>
      <c r="M47" s="161" t="s">
        <v>337</v>
      </c>
      <c r="N47" s="162" t="s">
        <v>338</v>
      </c>
    </row>
    <row r="48" spans="1:14" ht="30" customHeight="1">
      <c r="A48" s="159">
        <v>1</v>
      </c>
      <c r="B48" s="160" t="s">
        <v>214</v>
      </c>
      <c r="C48" s="159">
        <v>2</v>
      </c>
      <c r="D48" s="160" t="s">
        <v>16</v>
      </c>
      <c r="E48" s="159">
        <v>2</v>
      </c>
      <c r="F48" s="160" t="s">
        <v>327</v>
      </c>
      <c r="G48" s="159">
        <v>1</v>
      </c>
      <c r="H48" s="160" t="s">
        <v>328</v>
      </c>
      <c r="I48" s="161">
        <v>122199</v>
      </c>
      <c r="J48" s="162" t="s">
        <v>339</v>
      </c>
      <c r="K48" s="161">
        <v>0</v>
      </c>
      <c r="L48" s="163" t="s">
        <v>217</v>
      </c>
      <c r="M48" s="161" t="s">
        <v>340</v>
      </c>
      <c r="N48" s="162" t="s">
        <v>341</v>
      </c>
    </row>
    <row r="49" spans="1:14" ht="30" customHeight="1">
      <c r="A49" s="159">
        <v>1</v>
      </c>
      <c r="B49" s="160" t="s">
        <v>214</v>
      </c>
      <c r="C49" s="159">
        <v>2</v>
      </c>
      <c r="D49" s="160" t="s">
        <v>16</v>
      </c>
      <c r="E49" s="159">
        <v>2</v>
      </c>
      <c r="F49" s="160" t="s">
        <v>327</v>
      </c>
      <c r="G49" s="159">
        <v>2</v>
      </c>
      <c r="H49" s="160" t="s">
        <v>342</v>
      </c>
      <c r="I49" s="161">
        <v>122201</v>
      </c>
      <c r="J49" s="162" t="s">
        <v>89</v>
      </c>
      <c r="K49" s="161">
        <v>0</v>
      </c>
      <c r="L49" s="163" t="s">
        <v>217</v>
      </c>
      <c r="M49" s="161" t="s">
        <v>343</v>
      </c>
      <c r="N49" s="162" t="s">
        <v>344</v>
      </c>
    </row>
    <row r="50" spans="1:14" ht="30" customHeight="1">
      <c r="A50" s="159">
        <v>1</v>
      </c>
      <c r="B50" s="160" t="s">
        <v>214</v>
      </c>
      <c r="C50" s="159">
        <v>2</v>
      </c>
      <c r="D50" s="160" t="s">
        <v>16</v>
      </c>
      <c r="E50" s="159">
        <v>2</v>
      </c>
      <c r="F50" s="160" t="s">
        <v>327</v>
      </c>
      <c r="G50" s="159">
        <v>2</v>
      </c>
      <c r="H50" s="160" t="s">
        <v>342</v>
      </c>
      <c r="I50" s="161">
        <v>122201</v>
      </c>
      <c r="J50" s="162" t="s">
        <v>89</v>
      </c>
      <c r="K50" s="161">
        <v>1</v>
      </c>
      <c r="L50" s="163" t="s">
        <v>345</v>
      </c>
      <c r="M50" s="161" t="s">
        <v>346</v>
      </c>
      <c r="N50" s="164" t="s">
        <v>345</v>
      </c>
    </row>
    <row r="51" spans="1:14" ht="30" customHeight="1">
      <c r="A51" s="159">
        <v>1</v>
      </c>
      <c r="B51" s="160" t="s">
        <v>214</v>
      </c>
      <c r="C51" s="159">
        <v>2</v>
      </c>
      <c r="D51" s="160" t="s">
        <v>16</v>
      </c>
      <c r="E51" s="159">
        <v>2</v>
      </c>
      <c r="F51" s="160" t="s">
        <v>327</v>
      </c>
      <c r="G51" s="159">
        <v>2</v>
      </c>
      <c r="H51" s="160" t="s">
        <v>342</v>
      </c>
      <c r="I51" s="161">
        <v>122201</v>
      </c>
      <c r="J51" s="162" t="s">
        <v>89</v>
      </c>
      <c r="K51" s="161">
        <v>2</v>
      </c>
      <c r="L51" s="163" t="s">
        <v>347</v>
      </c>
      <c r="M51" s="161" t="s">
        <v>348</v>
      </c>
      <c r="N51" s="164" t="s">
        <v>347</v>
      </c>
    </row>
    <row r="52" spans="1:14" ht="30" customHeight="1">
      <c r="A52" s="159">
        <v>1</v>
      </c>
      <c r="B52" s="160" t="s">
        <v>214</v>
      </c>
      <c r="C52" s="159">
        <v>2</v>
      </c>
      <c r="D52" s="160" t="s">
        <v>16</v>
      </c>
      <c r="E52" s="159">
        <v>2</v>
      </c>
      <c r="F52" s="160" t="s">
        <v>327</v>
      </c>
      <c r="G52" s="159">
        <v>2</v>
      </c>
      <c r="H52" s="160" t="s">
        <v>342</v>
      </c>
      <c r="I52" s="161">
        <v>122202</v>
      </c>
      <c r="J52" s="162" t="s">
        <v>90</v>
      </c>
      <c r="K52" s="161">
        <v>0</v>
      </c>
      <c r="L52" s="163" t="s">
        <v>217</v>
      </c>
      <c r="M52" s="161" t="s">
        <v>349</v>
      </c>
      <c r="N52" s="162" t="s">
        <v>350</v>
      </c>
    </row>
    <row r="53" spans="1:14" ht="30" customHeight="1">
      <c r="A53" s="159">
        <v>1</v>
      </c>
      <c r="B53" s="160" t="s">
        <v>214</v>
      </c>
      <c r="C53" s="159">
        <v>2</v>
      </c>
      <c r="D53" s="160" t="s">
        <v>16</v>
      </c>
      <c r="E53" s="159">
        <v>2</v>
      </c>
      <c r="F53" s="160" t="s">
        <v>327</v>
      </c>
      <c r="G53" s="159">
        <v>2</v>
      </c>
      <c r="H53" s="160" t="s">
        <v>342</v>
      </c>
      <c r="I53" s="161">
        <v>122202</v>
      </c>
      <c r="J53" s="162" t="s">
        <v>90</v>
      </c>
      <c r="K53" s="161">
        <v>1</v>
      </c>
      <c r="L53" s="163" t="s">
        <v>351</v>
      </c>
      <c r="M53" s="161" t="s">
        <v>352</v>
      </c>
      <c r="N53" s="164" t="s">
        <v>351</v>
      </c>
    </row>
    <row r="54" spans="1:14" ht="30" customHeight="1">
      <c r="A54" s="159">
        <v>1</v>
      </c>
      <c r="B54" s="160" t="s">
        <v>214</v>
      </c>
      <c r="C54" s="159">
        <v>2</v>
      </c>
      <c r="D54" s="160" t="s">
        <v>16</v>
      </c>
      <c r="E54" s="159">
        <v>2</v>
      </c>
      <c r="F54" s="160" t="s">
        <v>327</v>
      </c>
      <c r="G54" s="159">
        <v>2</v>
      </c>
      <c r="H54" s="160" t="s">
        <v>342</v>
      </c>
      <c r="I54" s="161">
        <v>122203</v>
      </c>
      <c r="J54" s="162" t="s">
        <v>96</v>
      </c>
      <c r="K54" s="161">
        <v>0</v>
      </c>
      <c r="L54" s="163" t="s">
        <v>217</v>
      </c>
      <c r="M54" s="161" t="s">
        <v>353</v>
      </c>
      <c r="N54" s="162" t="s">
        <v>354</v>
      </c>
    </row>
    <row r="55" spans="1:14" ht="30" customHeight="1">
      <c r="A55" s="159">
        <v>1</v>
      </c>
      <c r="B55" s="160" t="s">
        <v>214</v>
      </c>
      <c r="C55" s="159">
        <v>2</v>
      </c>
      <c r="D55" s="160" t="s">
        <v>16</v>
      </c>
      <c r="E55" s="159">
        <v>2</v>
      </c>
      <c r="F55" s="160" t="s">
        <v>327</v>
      </c>
      <c r="G55" s="159">
        <v>2</v>
      </c>
      <c r="H55" s="160" t="s">
        <v>342</v>
      </c>
      <c r="I55" s="161">
        <v>122299</v>
      </c>
      <c r="J55" s="162" t="s">
        <v>355</v>
      </c>
      <c r="K55" s="161">
        <v>0</v>
      </c>
      <c r="L55" s="163" t="s">
        <v>217</v>
      </c>
      <c r="M55" s="161" t="s">
        <v>356</v>
      </c>
      <c r="N55" s="162" t="s">
        <v>357</v>
      </c>
    </row>
    <row r="56" spans="1:14" ht="30" customHeight="1">
      <c r="A56" s="159">
        <v>1</v>
      </c>
      <c r="B56" s="160" t="s">
        <v>214</v>
      </c>
      <c r="C56" s="159">
        <v>2</v>
      </c>
      <c r="D56" s="160" t="s">
        <v>16</v>
      </c>
      <c r="E56" s="159">
        <v>2</v>
      </c>
      <c r="F56" s="160" t="s">
        <v>327</v>
      </c>
      <c r="G56" s="159">
        <v>2</v>
      </c>
      <c r="H56" s="160" t="s">
        <v>342</v>
      </c>
      <c r="I56" s="161">
        <v>122299</v>
      </c>
      <c r="J56" s="162" t="s">
        <v>355</v>
      </c>
      <c r="K56" s="161">
        <v>1</v>
      </c>
      <c r="L56" s="163" t="s">
        <v>971</v>
      </c>
      <c r="M56" s="161" t="s">
        <v>972</v>
      </c>
      <c r="N56" s="162" t="s">
        <v>973</v>
      </c>
    </row>
    <row r="57" spans="1:14" ht="30" customHeight="1">
      <c r="A57" s="159">
        <v>1</v>
      </c>
      <c r="B57" s="160" t="s">
        <v>214</v>
      </c>
      <c r="C57" s="159">
        <v>2</v>
      </c>
      <c r="D57" s="160" t="s">
        <v>16</v>
      </c>
      <c r="E57" s="159">
        <v>2</v>
      </c>
      <c r="F57" s="160" t="s">
        <v>327</v>
      </c>
      <c r="G57" s="159">
        <v>3</v>
      </c>
      <c r="H57" s="160" t="s">
        <v>358</v>
      </c>
      <c r="I57" s="161">
        <v>122301</v>
      </c>
      <c r="J57" s="162" t="s">
        <v>92</v>
      </c>
      <c r="K57" s="161">
        <v>0</v>
      </c>
      <c r="L57" s="163" t="s">
        <v>217</v>
      </c>
      <c r="M57" s="161" t="s">
        <v>359</v>
      </c>
      <c r="N57" s="162" t="s">
        <v>360</v>
      </c>
    </row>
    <row r="58" spans="1:14" ht="30" customHeight="1">
      <c r="A58" s="159">
        <v>1</v>
      </c>
      <c r="B58" s="160" t="s">
        <v>214</v>
      </c>
      <c r="C58" s="159">
        <v>2</v>
      </c>
      <c r="D58" s="160" t="s">
        <v>16</v>
      </c>
      <c r="E58" s="159">
        <v>2</v>
      </c>
      <c r="F58" s="160" t="s">
        <v>327</v>
      </c>
      <c r="G58" s="159">
        <v>3</v>
      </c>
      <c r="H58" s="160" t="s">
        <v>358</v>
      </c>
      <c r="I58" s="161">
        <v>122302</v>
      </c>
      <c r="J58" s="162" t="s">
        <v>93</v>
      </c>
      <c r="K58" s="161">
        <v>0</v>
      </c>
      <c r="L58" s="163" t="s">
        <v>217</v>
      </c>
      <c r="M58" s="161" t="s">
        <v>361</v>
      </c>
      <c r="N58" s="162" t="s">
        <v>362</v>
      </c>
    </row>
    <row r="59" spans="1:14" ht="30" customHeight="1">
      <c r="A59" s="159">
        <v>1</v>
      </c>
      <c r="B59" s="160" t="s">
        <v>214</v>
      </c>
      <c r="C59" s="159">
        <v>2</v>
      </c>
      <c r="D59" s="160" t="s">
        <v>16</v>
      </c>
      <c r="E59" s="159">
        <v>2</v>
      </c>
      <c r="F59" s="160" t="s">
        <v>327</v>
      </c>
      <c r="G59" s="159">
        <v>3</v>
      </c>
      <c r="H59" s="160" t="s">
        <v>358</v>
      </c>
      <c r="I59" s="161">
        <v>122303</v>
      </c>
      <c r="J59" s="162" t="s">
        <v>94</v>
      </c>
      <c r="K59" s="161">
        <v>0</v>
      </c>
      <c r="L59" s="163" t="s">
        <v>217</v>
      </c>
      <c r="M59" s="161" t="s">
        <v>363</v>
      </c>
      <c r="N59" s="162" t="s">
        <v>364</v>
      </c>
    </row>
    <row r="60" spans="1:14" ht="30" customHeight="1">
      <c r="A60" s="159">
        <v>1</v>
      </c>
      <c r="B60" s="160" t="s">
        <v>214</v>
      </c>
      <c r="C60" s="159">
        <v>2</v>
      </c>
      <c r="D60" s="160" t="s">
        <v>16</v>
      </c>
      <c r="E60" s="159">
        <v>2</v>
      </c>
      <c r="F60" s="160" t="s">
        <v>327</v>
      </c>
      <c r="G60" s="159">
        <v>3</v>
      </c>
      <c r="H60" s="160" t="s">
        <v>358</v>
      </c>
      <c r="I60" s="161">
        <v>122303</v>
      </c>
      <c r="J60" s="162" t="s">
        <v>94</v>
      </c>
      <c r="K60" s="161">
        <v>1</v>
      </c>
      <c r="L60" s="163" t="s">
        <v>365</v>
      </c>
      <c r="M60" s="161" t="s">
        <v>366</v>
      </c>
      <c r="N60" s="162" t="s">
        <v>367</v>
      </c>
    </row>
    <row r="61" spans="1:14" ht="30" customHeight="1">
      <c r="A61" s="159">
        <v>1</v>
      </c>
      <c r="B61" s="160" t="s">
        <v>214</v>
      </c>
      <c r="C61" s="159">
        <v>2</v>
      </c>
      <c r="D61" s="160" t="s">
        <v>16</v>
      </c>
      <c r="E61" s="159">
        <v>2</v>
      </c>
      <c r="F61" s="160" t="s">
        <v>327</v>
      </c>
      <c r="G61" s="159">
        <v>3</v>
      </c>
      <c r="H61" s="160" t="s">
        <v>358</v>
      </c>
      <c r="I61" s="161">
        <v>122399</v>
      </c>
      <c r="J61" s="162" t="s">
        <v>368</v>
      </c>
      <c r="K61" s="161">
        <v>0</v>
      </c>
      <c r="L61" s="163" t="s">
        <v>217</v>
      </c>
      <c r="M61" s="161" t="s">
        <v>369</v>
      </c>
      <c r="N61" s="162" t="s">
        <v>370</v>
      </c>
    </row>
    <row r="62" spans="1:14" ht="30" customHeight="1">
      <c r="A62" s="159">
        <v>1</v>
      </c>
      <c r="B62" s="160" t="s">
        <v>214</v>
      </c>
      <c r="C62" s="159">
        <v>2</v>
      </c>
      <c r="D62" s="160" t="s">
        <v>16</v>
      </c>
      <c r="E62" s="159">
        <v>2</v>
      </c>
      <c r="F62" s="160" t="s">
        <v>327</v>
      </c>
      <c r="G62" s="159">
        <v>4</v>
      </c>
      <c r="H62" s="160" t="s">
        <v>204</v>
      </c>
      <c r="I62" s="161">
        <v>122401</v>
      </c>
      <c r="J62" s="162" t="s">
        <v>203</v>
      </c>
      <c r="K62" s="161">
        <v>0</v>
      </c>
      <c r="L62" s="163" t="s">
        <v>217</v>
      </c>
      <c r="M62" s="161" t="s">
        <v>371</v>
      </c>
      <c r="N62" s="162" t="s">
        <v>372</v>
      </c>
    </row>
    <row r="63" spans="1:14" ht="30" customHeight="1">
      <c r="A63" s="159">
        <v>1</v>
      </c>
      <c r="B63" s="160" t="s">
        <v>214</v>
      </c>
      <c r="C63" s="159">
        <v>2</v>
      </c>
      <c r="D63" s="160" t="s">
        <v>16</v>
      </c>
      <c r="E63" s="159">
        <v>2</v>
      </c>
      <c r="F63" s="160" t="s">
        <v>327</v>
      </c>
      <c r="G63" s="159">
        <v>4</v>
      </c>
      <c r="H63" s="160" t="s">
        <v>204</v>
      </c>
      <c r="I63" s="161">
        <v>122499</v>
      </c>
      <c r="J63" s="162" t="s">
        <v>204</v>
      </c>
      <c r="K63" s="161">
        <v>0</v>
      </c>
      <c r="L63" s="163" t="s">
        <v>217</v>
      </c>
      <c r="M63" s="161" t="s">
        <v>373</v>
      </c>
      <c r="N63" s="162" t="s">
        <v>374</v>
      </c>
    </row>
    <row r="64" spans="1:14" ht="30" customHeight="1">
      <c r="A64" s="159">
        <v>1</v>
      </c>
      <c r="B64" s="160" t="s">
        <v>214</v>
      </c>
      <c r="C64" s="159">
        <v>2</v>
      </c>
      <c r="D64" s="160" t="s">
        <v>16</v>
      </c>
      <c r="E64" s="159">
        <v>3</v>
      </c>
      <c r="F64" s="160" t="s">
        <v>375</v>
      </c>
      <c r="G64" s="159">
        <v>1</v>
      </c>
      <c r="H64" s="160" t="s">
        <v>376</v>
      </c>
      <c r="I64" s="161">
        <v>123101</v>
      </c>
      <c r="J64" s="162" t="s">
        <v>100</v>
      </c>
      <c r="K64" s="161">
        <v>0</v>
      </c>
      <c r="L64" s="163" t="s">
        <v>217</v>
      </c>
      <c r="M64" s="161" t="s">
        <v>377</v>
      </c>
      <c r="N64" s="162" t="s">
        <v>378</v>
      </c>
    </row>
    <row r="65" spans="1:14" ht="30" customHeight="1">
      <c r="A65" s="159">
        <v>1</v>
      </c>
      <c r="B65" s="160" t="s">
        <v>214</v>
      </c>
      <c r="C65" s="159">
        <v>2</v>
      </c>
      <c r="D65" s="160" t="s">
        <v>16</v>
      </c>
      <c r="E65" s="159">
        <v>3</v>
      </c>
      <c r="F65" s="160" t="s">
        <v>375</v>
      </c>
      <c r="G65" s="159">
        <v>1</v>
      </c>
      <c r="H65" s="160" t="s">
        <v>376</v>
      </c>
      <c r="I65" s="161">
        <v>123102</v>
      </c>
      <c r="J65" s="162" t="s">
        <v>102</v>
      </c>
      <c r="K65" s="161">
        <v>0</v>
      </c>
      <c r="L65" s="163" t="s">
        <v>217</v>
      </c>
      <c r="M65" s="161" t="s">
        <v>379</v>
      </c>
      <c r="N65" s="162" t="s">
        <v>380</v>
      </c>
    </row>
    <row r="66" spans="1:14" ht="30" customHeight="1">
      <c r="A66" s="159">
        <v>1</v>
      </c>
      <c r="B66" s="160" t="s">
        <v>214</v>
      </c>
      <c r="C66" s="159">
        <v>2</v>
      </c>
      <c r="D66" s="160" t="s">
        <v>16</v>
      </c>
      <c r="E66" s="159">
        <v>3</v>
      </c>
      <c r="F66" s="160" t="s">
        <v>375</v>
      </c>
      <c r="G66" s="159">
        <v>1</v>
      </c>
      <c r="H66" s="160" t="s">
        <v>376</v>
      </c>
      <c r="I66" s="161">
        <v>123103</v>
      </c>
      <c r="J66" s="162" t="s">
        <v>103</v>
      </c>
      <c r="K66" s="161">
        <v>0</v>
      </c>
      <c r="L66" s="163" t="s">
        <v>217</v>
      </c>
      <c r="M66" s="161" t="s">
        <v>381</v>
      </c>
      <c r="N66" s="162" t="s">
        <v>382</v>
      </c>
    </row>
    <row r="67" spans="1:14" ht="30" customHeight="1">
      <c r="A67" s="159">
        <v>1</v>
      </c>
      <c r="B67" s="160" t="s">
        <v>214</v>
      </c>
      <c r="C67" s="159">
        <v>2</v>
      </c>
      <c r="D67" s="160" t="s">
        <v>16</v>
      </c>
      <c r="E67" s="159">
        <v>3</v>
      </c>
      <c r="F67" s="160" t="s">
        <v>375</v>
      </c>
      <c r="G67" s="159">
        <v>1</v>
      </c>
      <c r="H67" s="160" t="s">
        <v>376</v>
      </c>
      <c r="I67" s="161">
        <v>123104</v>
      </c>
      <c r="J67" s="162" t="s">
        <v>104</v>
      </c>
      <c r="K67" s="161">
        <v>0</v>
      </c>
      <c r="L67" s="163" t="s">
        <v>217</v>
      </c>
      <c r="M67" s="161" t="s">
        <v>383</v>
      </c>
      <c r="N67" s="162" t="s">
        <v>384</v>
      </c>
    </row>
    <row r="68" spans="1:14" ht="30" customHeight="1">
      <c r="A68" s="159">
        <v>1</v>
      </c>
      <c r="B68" s="160" t="s">
        <v>214</v>
      </c>
      <c r="C68" s="159">
        <v>2</v>
      </c>
      <c r="D68" s="160" t="s">
        <v>16</v>
      </c>
      <c r="E68" s="159">
        <v>3</v>
      </c>
      <c r="F68" s="160" t="s">
        <v>375</v>
      </c>
      <c r="G68" s="159">
        <v>1</v>
      </c>
      <c r="H68" s="160" t="s">
        <v>376</v>
      </c>
      <c r="I68" s="161">
        <v>123105</v>
      </c>
      <c r="J68" s="162" t="s">
        <v>105</v>
      </c>
      <c r="K68" s="161">
        <v>0</v>
      </c>
      <c r="L68" s="163" t="s">
        <v>217</v>
      </c>
      <c r="M68" s="161" t="s">
        <v>385</v>
      </c>
      <c r="N68" s="162" t="s">
        <v>386</v>
      </c>
    </row>
    <row r="69" spans="1:14" ht="30" customHeight="1">
      <c r="A69" s="159">
        <v>1</v>
      </c>
      <c r="B69" s="160" t="s">
        <v>214</v>
      </c>
      <c r="C69" s="159">
        <v>2</v>
      </c>
      <c r="D69" s="160" t="s">
        <v>16</v>
      </c>
      <c r="E69" s="159">
        <v>3</v>
      </c>
      <c r="F69" s="160" t="s">
        <v>375</v>
      </c>
      <c r="G69" s="159">
        <v>1</v>
      </c>
      <c r="H69" s="160" t="s">
        <v>376</v>
      </c>
      <c r="I69" s="161">
        <v>123105</v>
      </c>
      <c r="J69" s="162" t="s">
        <v>105</v>
      </c>
      <c r="K69" s="161">
        <v>1</v>
      </c>
      <c r="L69" s="163" t="s">
        <v>387</v>
      </c>
      <c r="M69" s="161" t="s">
        <v>388</v>
      </c>
      <c r="N69" s="165" t="s">
        <v>389</v>
      </c>
    </row>
    <row r="70" spans="1:14" ht="30" customHeight="1">
      <c r="A70" s="159">
        <v>1</v>
      </c>
      <c r="B70" s="160" t="s">
        <v>214</v>
      </c>
      <c r="C70" s="159">
        <v>2</v>
      </c>
      <c r="D70" s="160" t="s">
        <v>16</v>
      </c>
      <c r="E70" s="159">
        <v>3</v>
      </c>
      <c r="F70" s="160" t="s">
        <v>375</v>
      </c>
      <c r="G70" s="159">
        <v>1</v>
      </c>
      <c r="H70" s="160" t="s">
        <v>376</v>
      </c>
      <c r="I70" s="161">
        <v>123105</v>
      </c>
      <c r="J70" s="162" t="s">
        <v>105</v>
      </c>
      <c r="K70" s="161">
        <v>2</v>
      </c>
      <c r="L70" s="163" t="s">
        <v>390</v>
      </c>
      <c r="M70" s="161" t="s">
        <v>391</v>
      </c>
      <c r="N70" s="165" t="s">
        <v>392</v>
      </c>
    </row>
    <row r="71" spans="1:14" ht="30" customHeight="1">
      <c r="A71" s="159">
        <v>1</v>
      </c>
      <c r="B71" s="160" t="s">
        <v>214</v>
      </c>
      <c r="C71" s="159">
        <v>2</v>
      </c>
      <c r="D71" s="160" t="s">
        <v>16</v>
      </c>
      <c r="E71" s="159">
        <v>3</v>
      </c>
      <c r="F71" s="160" t="s">
        <v>375</v>
      </c>
      <c r="G71" s="159">
        <v>1</v>
      </c>
      <c r="H71" s="160" t="s">
        <v>376</v>
      </c>
      <c r="I71" s="161">
        <v>123106</v>
      </c>
      <c r="J71" s="162" t="s">
        <v>106</v>
      </c>
      <c r="K71" s="161">
        <v>0</v>
      </c>
      <c r="L71" s="163" t="s">
        <v>217</v>
      </c>
      <c r="M71" s="161" t="s">
        <v>393</v>
      </c>
      <c r="N71" s="162" t="s">
        <v>394</v>
      </c>
    </row>
    <row r="72" spans="1:14" ht="30" customHeight="1">
      <c r="A72" s="159">
        <v>1</v>
      </c>
      <c r="B72" s="160" t="s">
        <v>214</v>
      </c>
      <c r="C72" s="159">
        <v>2</v>
      </c>
      <c r="D72" s="160" t="s">
        <v>16</v>
      </c>
      <c r="E72" s="159">
        <v>3</v>
      </c>
      <c r="F72" s="160" t="s">
        <v>375</v>
      </c>
      <c r="G72" s="159">
        <v>1</v>
      </c>
      <c r="H72" s="160" t="s">
        <v>376</v>
      </c>
      <c r="I72" s="161">
        <v>123199</v>
      </c>
      <c r="J72" s="162" t="s">
        <v>395</v>
      </c>
      <c r="K72" s="161">
        <v>0</v>
      </c>
      <c r="L72" s="163" t="s">
        <v>217</v>
      </c>
      <c r="M72" s="161" t="s">
        <v>396</v>
      </c>
      <c r="N72" s="162" t="s">
        <v>397</v>
      </c>
    </row>
    <row r="73" spans="1:14" ht="30" customHeight="1">
      <c r="A73" s="159">
        <v>1</v>
      </c>
      <c r="B73" s="160" t="s">
        <v>214</v>
      </c>
      <c r="C73" s="159">
        <v>2</v>
      </c>
      <c r="D73" s="160" t="s">
        <v>16</v>
      </c>
      <c r="E73" s="159">
        <v>3</v>
      </c>
      <c r="F73" s="160" t="s">
        <v>375</v>
      </c>
      <c r="G73" s="159">
        <v>1</v>
      </c>
      <c r="H73" s="160" t="s">
        <v>376</v>
      </c>
      <c r="I73" s="161">
        <v>123199</v>
      </c>
      <c r="J73" s="162" t="s">
        <v>395</v>
      </c>
      <c r="K73" s="161">
        <v>1</v>
      </c>
      <c r="L73" s="163" t="s">
        <v>398</v>
      </c>
      <c r="M73" s="161" t="s">
        <v>399</v>
      </c>
      <c r="N73" s="162" t="s">
        <v>400</v>
      </c>
    </row>
    <row r="74" spans="1:14" ht="30" customHeight="1">
      <c r="A74" s="159">
        <v>1</v>
      </c>
      <c r="B74" s="160" t="s">
        <v>214</v>
      </c>
      <c r="C74" s="159">
        <v>2</v>
      </c>
      <c r="D74" s="160" t="s">
        <v>16</v>
      </c>
      <c r="E74" s="159">
        <v>3</v>
      </c>
      <c r="F74" s="160" t="s">
        <v>375</v>
      </c>
      <c r="G74" s="159">
        <v>1</v>
      </c>
      <c r="H74" s="160" t="s">
        <v>376</v>
      </c>
      <c r="I74" s="161">
        <v>123199</v>
      </c>
      <c r="J74" s="162" t="s">
        <v>395</v>
      </c>
      <c r="K74" s="161">
        <v>2</v>
      </c>
      <c r="L74" s="163" t="s">
        <v>401</v>
      </c>
      <c r="M74" s="161" t="s">
        <v>402</v>
      </c>
      <c r="N74" s="162" t="s">
        <v>403</v>
      </c>
    </row>
    <row r="75" spans="1:14" ht="30" customHeight="1">
      <c r="A75" s="159">
        <v>1</v>
      </c>
      <c r="B75" s="160" t="s">
        <v>214</v>
      </c>
      <c r="C75" s="159">
        <v>2</v>
      </c>
      <c r="D75" s="160" t="s">
        <v>16</v>
      </c>
      <c r="E75" s="159">
        <v>3</v>
      </c>
      <c r="F75" s="160" t="s">
        <v>375</v>
      </c>
      <c r="G75" s="159">
        <v>1</v>
      </c>
      <c r="H75" s="160" t="s">
        <v>376</v>
      </c>
      <c r="I75" s="161">
        <v>123199</v>
      </c>
      <c r="J75" s="162" t="s">
        <v>395</v>
      </c>
      <c r="K75" s="161">
        <v>3</v>
      </c>
      <c r="L75" s="163" t="s">
        <v>404</v>
      </c>
      <c r="M75" s="161" t="s">
        <v>405</v>
      </c>
      <c r="N75" s="162" t="s">
        <v>406</v>
      </c>
    </row>
    <row r="76" spans="1:14" ht="30" customHeight="1">
      <c r="A76" s="159">
        <v>1</v>
      </c>
      <c r="B76" s="160" t="s">
        <v>214</v>
      </c>
      <c r="C76" s="159">
        <v>2</v>
      </c>
      <c r="D76" s="160" t="s">
        <v>16</v>
      </c>
      <c r="E76" s="159">
        <v>3</v>
      </c>
      <c r="F76" s="160" t="s">
        <v>375</v>
      </c>
      <c r="G76" s="159">
        <v>1</v>
      </c>
      <c r="H76" s="160" t="s">
        <v>376</v>
      </c>
      <c r="I76" s="161">
        <v>123199</v>
      </c>
      <c r="J76" s="162" t="s">
        <v>395</v>
      </c>
      <c r="K76" s="161">
        <v>4</v>
      </c>
      <c r="L76" s="163" t="s">
        <v>407</v>
      </c>
      <c r="M76" s="161" t="s">
        <v>408</v>
      </c>
      <c r="N76" s="162" t="s">
        <v>409</v>
      </c>
    </row>
    <row r="77" spans="1:14" ht="30" customHeight="1">
      <c r="A77" s="159">
        <v>1</v>
      </c>
      <c r="B77" s="160" t="s">
        <v>214</v>
      </c>
      <c r="C77" s="159">
        <v>2</v>
      </c>
      <c r="D77" s="160" t="s">
        <v>16</v>
      </c>
      <c r="E77" s="159">
        <v>3</v>
      </c>
      <c r="F77" s="160" t="s">
        <v>375</v>
      </c>
      <c r="G77" s="159">
        <v>1</v>
      </c>
      <c r="H77" s="160" t="s">
        <v>376</v>
      </c>
      <c r="I77" s="161">
        <v>123199</v>
      </c>
      <c r="J77" s="162" t="s">
        <v>395</v>
      </c>
      <c r="K77" s="161">
        <v>5</v>
      </c>
      <c r="L77" s="163" t="s">
        <v>410</v>
      </c>
      <c r="M77" s="161" t="s">
        <v>411</v>
      </c>
      <c r="N77" s="162" t="s">
        <v>412</v>
      </c>
    </row>
    <row r="78" spans="1:14" ht="30" customHeight="1">
      <c r="A78" s="159">
        <v>1</v>
      </c>
      <c r="B78" s="160" t="s">
        <v>214</v>
      </c>
      <c r="C78" s="159">
        <v>2</v>
      </c>
      <c r="D78" s="160" t="s">
        <v>16</v>
      </c>
      <c r="E78" s="159">
        <v>3</v>
      </c>
      <c r="F78" s="160" t="s">
        <v>375</v>
      </c>
      <c r="G78" s="159">
        <v>1</v>
      </c>
      <c r="H78" s="160" t="s">
        <v>376</v>
      </c>
      <c r="I78" s="161">
        <v>123199</v>
      </c>
      <c r="J78" s="162" t="s">
        <v>395</v>
      </c>
      <c r="K78" s="161">
        <v>6</v>
      </c>
      <c r="L78" s="163" t="s">
        <v>413</v>
      </c>
      <c r="M78" s="161" t="s">
        <v>414</v>
      </c>
      <c r="N78" s="162" t="s">
        <v>415</v>
      </c>
    </row>
    <row r="79" spans="1:14" ht="30" customHeight="1">
      <c r="A79" s="159">
        <v>1</v>
      </c>
      <c r="B79" s="160" t="s">
        <v>214</v>
      </c>
      <c r="C79" s="159">
        <v>2</v>
      </c>
      <c r="D79" s="160" t="s">
        <v>16</v>
      </c>
      <c r="E79" s="159">
        <v>3</v>
      </c>
      <c r="F79" s="160" t="s">
        <v>375</v>
      </c>
      <c r="G79" s="159">
        <v>1</v>
      </c>
      <c r="H79" s="160" t="s">
        <v>376</v>
      </c>
      <c r="I79" s="161">
        <v>123199</v>
      </c>
      <c r="J79" s="162" t="s">
        <v>395</v>
      </c>
      <c r="K79" s="161">
        <v>7</v>
      </c>
      <c r="L79" s="163" t="s">
        <v>416</v>
      </c>
      <c r="M79" s="161" t="s">
        <v>417</v>
      </c>
      <c r="N79" s="162" t="s">
        <v>418</v>
      </c>
    </row>
    <row r="80" spans="1:14" ht="30" customHeight="1">
      <c r="A80" s="159">
        <v>1</v>
      </c>
      <c r="B80" s="160" t="s">
        <v>214</v>
      </c>
      <c r="C80" s="159">
        <v>2</v>
      </c>
      <c r="D80" s="160" t="s">
        <v>16</v>
      </c>
      <c r="E80" s="159">
        <v>3</v>
      </c>
      <c r="F80" s="160" t="s">
        <v>375</v>
      </c>
      <c r="G80" s="159">
        <v>1</v>
      </c>
      <c r="H80" s="160" t="s">
        <v>376</v>
      </c>
      <c r="I80" s="161">
        <v>123199</v>
      </c>
      <c r="J80" s="162" t="s">
        <v>395</v>
      </c>
      <c r="K80" s="161">
        <v>8</v>
      </c>
      <c r="L80" s="163" t="s">
        <v>419</v>
      </c>
      <c r="M80" s="161" t="s">
        <v>420</v>
      </c>
      <c r="N80" s="162" t="s">
        <v>421</v>
      </c>
    </row>
    <row r="81" spans="1:14" ht="30" customHeight="1">
      <c r="A81" s="159">
        <v>1</v>
      </c>
      <c r="B81" s="160" t="s">
        <v>214</v>
      </c>
      <c r="C81" s="159">
        <v>2</v>
      </c>
      <c r="D81" s="160" t="s">
        <v>16</v>
      </c>
      <c r="E81" s="159">
        <v>3</v>
      </c>
      <c r="F81" s="160" t="s">
        <v>375</v>
      </c>
      <c r="G81" s="159">
        <v>1</v>
      </c>
      <c r="H81" s="160" t="s">
        <v>376</v>
      </c>
      <c r="I81" s="161">
        <v>123199</v>
      </c>
      <c r="J81" s="162" t="s">
        <v>395</v>
      </c>
      <c r="K81" s="161">
        <v>9</v>
      </c>
      <c r="L81" s="163" t="s">
        <v>422</v>
      </c>
      <c r="M81" s="161" t="s">
        <v>423</v>
      </c>
      <c r="N81" s="162" t="s">
        <v>424</v>
      </c>
    </row>
    <row r="82" spans="1:14" ht="30" customHeight="1">
      <c r="A82" s="159">
        <v>1</v>
      </c>
      <c r="B82" s="160" t="s">
        <v>214</v>
      </c>
      <c r="C82" s="159">
        <v>2</v>
      </c>
      <c r="D82" s="160" t="s">
        <v>16</v>
      </c>
      <c r="E82" s="159">
        <v>3</v>
      </c>
      <c r="F82" s="160" t="s">
        <v>375</v>
      </c>
      <c r="G82" s="159">
        <v>1</v>
      </c>
      <c r="H82" s="160" t="s">
        <v>376</v>
      </c>
      <c r="I82" s="161">
        <v>123199</v>
      </c>
      <c r="J82" s="162" t="s">
        <v>395</v>
      </c>
      <c r="K82" s="161">
        <v>10</v>
      </c>
      <c r="L82" s="163" t="s">
        <v>974</v>
      </c>
      <c r="M82" s="161" t="s">
        <v>975</v>
      </c>
      <c r="N82" s="162" t="s">
        <v>976</v>
      </c>
    </row>
    <row r="83" spans="1:14" ht="30" customHeight="1">
      <c r="A83" s="159">
        <v>1</v>
      </c>
      <c r="B83" s="160" t="s">
        <v>214</v>
      </c>
      <c r="C83" s="159">
        <v>2</v>
      </c>
      <c r="D83" s="160" t="s">
        <v>16</v>
      </c>
      <c r="E83" s="159">
        <v>3</v>
      </c>
      <c r="F83" s="160" t="s">
        <v>375</v>
      </c>
      <c r="G83" s="159">
        <v>1</v>
      </c>
      <c r="H83" s="160" t="s">
        <v>376</v>
      </c>
      <c r="I83" s="161">
        <v>123199</v>
      </c>
      <c r="J83" s="162" t="s">
        <v>395</v>
      </c>
      <c r="K83" s="161">
        <v>11</v>
      </c>
      <c r="L83" s="163" t="s">
        <v>977</v>
      </c>
      <c r="M83" s="161" t="s">
        <v>978</v>
      </c>
      <c r="N83" s="162" t="s">
        <v>979</v>
      </c>
    </row>
    <row r="84" spans="1:14" ht="30" customHeight="1">
      <c r="A84" s="159">
        <v>1</v>
      </c>
      <c r="B84" s="160" t="s">
        <v>214</v>
      </c>
      <c r="C84" s="159">
        <v>2</v>
      </c>
      <c r="D84" s="160" t="s">
        <v>16</v>
      </c>
      <c r="E84" s="159">
        <v>3</v>
      </c>
      <c r="F84" s="160" t="s">
        <v>375</v>
      </c>
      <c r="G84" s="159">
        <v>1</v>
      </c>
      <c r="H84" s="160" t="s">
        <v>376</v>
      </c>
      <c r="I84" s="161">
        <v>123199</v>
      </c>
      <c r="J84" s="162" t="s">
        <v>395</v>
      </c>
      <c r="K84" s="161">
        <v>12</v>
      </c>
      <c r="L84" s="163" t="s">
        <v>980</v>
      </c>
      <c r="M84" s="161" t="s">
        <v>981</v>
      </c>
      <c r="N84" s="162" t="s">
        <v>982</v>
      </c>
    </row>
    <row r="85" spans="1:14" ht="30" customHeight="1">
      <c r="A85" s="159">
        <v>1</v>
      </c>
      <c r="B85" s="160" t="s">
        <v>214</v>
      </c>
      <c r="C85" s="159">
        <v>2</v>
      </c>
      <c r="D85" s="160" t="s">
        <v>16</v>
      </c>
      <c r="E85" s="159">
        <v>3</v>
      </c>
      <c r="F85" s="160" t="s">
        <v>375</v>
      </c>
      <c r="G85" s="159">
        <v>1</v>
      </c>
      <c r="H85" s="160" t="s">
        <v>376</v>
      </c>
      <c r="I85" s="161">
        <v>123199</v>
      </c>
      <c r="J85" s="162" t="s">
        <v>395</v>
      </c>
      <c r="K85" s="161">
        <v>13</v>
      </c>
      <c r="L85" s="163" t="s">
        <v>983</v>
      </c>
      <c r="M85" s="161" t="s">
        <v>984</v>
      </c>
      <c r="N85" s="162" t="s">
        <v>985</v>
      </c>
    </row>
    <row r="86" spans="1:14" ht="30" customHeight="1">
      <c r="A86" s="159">
        <v>1</v>
      </c>
      <c r="B86" s="160" t="s">
        <v>214</v>
      </c>
      <c r="C86" s="159">
        <v>2</v>
      </c>
      <c r="D86" s="160" t="s">
        <v>16</v>
      </c>
      <c r="E86" s="159">
        <v>3</v>
      </c>
      <c r="F86" s="160" t="s">
        <v>375</v>
      </c>
      <c r="G86" s="159">
        <v>1</v>
      </c>
      <c r="H86" s="160" t="s">
        <v>376</v>
      </c>
      <c r="I86" s="161">
        <v>123199</v>
      </c>
      <c r="J86" s="162" t="s">
        <v>395</v>
      </c>
      <c r="K86" s="161">
        <v>14</v>
      </c>
      <c r="L86" s="163" t="s">
        <v>986</v>
      </c>
      <c r="M86" s="161" t="s">
        <v>987</v>
      </c>
      <c r="N86" s="162" t="s">
        <v>988</v>
      </c>
    </row>
    <row r="87" spans="1:14" ht="30" customHeight="1">
      <c r="A87" s="159">
        <v>1</v>
      </c>
      <c r="B87" s="160" t="s">
        <v>214</v>
      </c>
      <c r="C87" s="159">
        <v>2</v>
      </c>
      <c r="D87" s="160" t="s">
        <v>16</v>
      </c>
      <c r="E87" s="159">
        <v>3</v>
      </c>
      <c r="F87" s="160" t="s">
        <v>375</v>
      </c>
      <c r="G87" s="159">
        <v>1</v>
      </c>
      <c r="H87" s="160" t="s">
        <v>376</v>
      </c>
      <c r="I87" s="161">
        <v>123199</v>
      </c>
      <c r="J87" s="162" t="s">
        <v>395</v>
      </c>
      <c r="K87" s="161">
        <v>15</v>
      </c>
      <c r="L87" s="163" t="s">
        <v>989</v>
      </c>
      <c r="M87" s="161" t="s">
        <v>990</v>
      </c>
      <c r="N87" s="162" t="s">
        <v>991</v>
      </c>
    </row>
    <row r="88" spans="1:14" ht="30" customHeight="1">
      <c r="A88" s="159">
        <v>1</v>
      </c>
      <c r="B88" s="160" t="s">
        <v>214</v>
      </c>
      <c r="C88" s="159">
        <v>2</v>
      </c>
      <c r="D88" s="160" t="s">
        <v>16</v>
      </c>
      <c r="E88" s="159">
        <v>3</v>
      </c>
      <c r="F88" s="160" t="s">
        <v>375</v>
      </c>
      <c r="G88" s="159">
        <v>1</v>
      </c>
      <c r="H88" s="160" t="s">
        <v>376</v>
      </c>
      <c r="I88" s="161">
        <v>123199</v>
      </c>
      <c r="J88" s="162" t="s">
        <v>395</v>
      </c>
      <c r="K88" s="161">
        <v>16</v>
      </c>
      <c r="L88" s="163" t="s">
        <v>992</v>
      </c>
      <c r="M88" s="161" t="s">
        <v>993</v>
      </c>
      <c r="N88" s="162" t="s">
        <v>994</v>
      </c>
    </row>
    <row r="89" spans="1:14" ht="30" customHeight="1">
      <c r="A89" s="159">
        <v>1</v>
      </c>
      <c r="B89" s="160" t="s">
        <v>214</v>
      </c>
      <c r="C89" s="159">
        <v>2</v>
      </c>
      <c r="D89" s="160" t="s">
        <v>16</v>
      </c>
      <c r="E89" s="159">
        <v>3</v>
      </c>
      <c r="F89" s="160" t="s">
        <v>375</v>
      </c>
      <c r="G89" s="159">
        <v>1</v>
      </c>
      <c r="H89" s="160" t="s">
        <v>376</v>
      </c>
      <c r="I89" s="161">
        <v>123199</v>
      </c>
      <c r="J89" s="162" t="s">
        <v>395</v>
      </c>
      <c r="K89" s="161">
        <v>17</v>
      </c>
      <c r="L89" s="163" t="s">
        <v>995</v>
      </c>
      <c r="M89" s="161" t="s">
        <v>996</v>
      </c>
      <c r="N89" s="162" t="s">
        <v>997</v>
      </c>
    </row>
    <row r="90" spans="1:14" ht="30" customHeight="1">
      <c r="A90" s="159">
        <v>1</v>
      </c>
      <c r="B90" s="160" t="s">
        <v>214</v>
      </c>
      <c r="C90" s="159">
        <v>2</v>
      </c>
      <c r="D90" s="160" t="s">
        <v>16</v>
      </c>
      <c r="E90" s="159">
        <v>3</v>
      </c>
      <c r="F90" s="160" t="s">
        <v>375</v>
      </c>
      <c r="G90" s="159">
        <v>1</v>
      </c>
      <c r="H90" s="160" t="s">
        <v>376</v>
      </c>
      <c r="I90" s="161">
        <v>123199</v>
      </c>
      <c r="J90" s="162" t="s">
        <v>395</v>
      </c>
      <c r="K90" s="161">
        <v>18</v>
      </c>
      <c r="L90" s="163" t="s">
        <v>998</v>
      </c>
      <c r="M90" s="161" t="s">
        <v>999</v>
      </c>
      <c r="N90" s="162" t="s">
        <v>1000</v>
      </c>
    </row>
    <row r="91" spans="1:14" ht="30" customHeight="1">
      <c r="A91" s="159">
        <v>1</v>
      </c>
      <c r="B91" s="160" t="s">
        <v>214</v>
      </c>
      <c r="C91" s="159">
        <v>2</v>
      </c>
      <c r="D91" s="160" t="s">
        <v>16</v>
      </c>
      <c r="E91" s="159">
        <v>3</v>
      </c>
      <c r="F91" s="160" t="s">
        <v>375</v>
      </c>
      <c r="G91" s="159">
        <v>1</v>
      </c>
      <c r="H91" s="160" t="s">
        <v>376</v>
      </c>
      <c r="I91" s="161">
        <v>123199</v>
      </c>
      <c r="J91" s="162" t="s">
        <v>395</v>
      </c>
      <c r="K91" s="161">
        <v>19</v>
      </c>
      <c r="L91" s="163" t="s">
        <v>1001</v>
      </c>
      <c r="M91" s="161" t="s">
        <v>1002</v>
      </c>
      <c r="N91" s="162" t="s">
        <v>1003</v>
      </c>
    </row>
    <row r="92" spans="1:14" ht="30" customHeight="1">
      <c r="A92" s="159">
        <v>1</v>
      </c>
      <c r="B92" s="160" t="s">
        <v>214</v>
      </c>
      <c r="C92" s="159">
        <v>2</v>
      </c>
      <c r="D92" s="160" t="s">
        <v>16</v>
      </c>
      <c r="E92" s="159">
        <v>3</v>
      </c>
      <c r="F92" s="160" t="s">
        <v>375</v>
      </c>
      <c r="G92" s="159">
        <v>1</v>
      </c>
      <c r="H92" s="160" t="s">
        <v>376</v>
      </c>
      <c r="I92" s="161">
        <v>123199</v>
      </c>
      <c r="J92" s="162" t="s">
        <v>395</v>
      </c>
      <c r="K92" s="161">
        <v>20</v>
      </c>
      <c r="L92" s="163" t="s">
        <v>1004</v>
      </c>
      <c r="M92" s="161" t="s">
        <v>1005</v>
      </c>
      <c r="N92" s="162" t="s">
        <v>1006</v>
      </c>
    </row>
    <row r="93" spans="1:14" ht="30" customHeight="1">
      <c r="A93" s="159">
        <v>1</v>
      </c>
      <c r="B93" s="160" t="s">
        <v>214</v>
      </c>
      <c r="C93" s="159">
        <v>2</v>
      </c>
      <c r="D93" s="160" t="s">
        <v>16</v>
      </c>
      <c r="E93" s="159">
        <v>3</v>
      </c>
      <c r="F93" s="160" t="s">
        <v>375</v>
      </c>
      <c r="G93" s="159">
        <v>1</v>
      </c>
      <c r="H93" s="160" t="s">
        <v>376</v>
      </c>
      <c r="I93" s="161">
        <v>123199</v>
      </c>
      <c r="J93" s="162" t="s">
        <v>395</v>
      </c>
      <c r="K93" s="161">
        <v>21</v>
      </c>
      <c r="L93" s="163" t="s">
        <v>1007</v>
      </c>
      <c r="M93" s="161" t="s">
        <v>1008</v>
      </c>
      <c r="N93" s="162" t="s">
        <v>1009</v>
      </c>
    </row>
    <row r="94" spans="1:14" ht="30" customHeight="1">
      <c r="A94" s="159">
        <v>1</v>
      </c>
      <c r="B94" s="160" t="s">
        <v>214</v>
      </c>
      <c r="C94" s="159">
        <v>2</v>
      </c>
      <c r="D94" s="160" t="s">
        <v>16</v>
      </c>
      <c r="E94" s="159">
        <v>3</v>
      </c>
      <c r="F94" s="160" t="s">
        <v>375</v>
      </c>
      <c r="G94" s="159">
        <v>1</v>
      </c>
      <c r="H94" s="160" t="s">
        <v>376</v>
      </c>
      <c r="I94" s="161">
        <v>123199</v>
      </c>
      <c r="J94" s="162" t="s">
        <v>395</v>
      </c>
      <c r="K94" s="161">
        <v>22</v>
      </c>
      <c r="L94" s="163" t="s">
        <v>1010</v>
      </c>
      <c r="M94" s="161" t="s">
        <v>1011</v>
      </c>
      <c r="N94" s="162" t="s">
        <v>1012</v>
      </c>
    </row>
    <row r="95" spans="1:14" ht="30" customHeight="1">
      <c r="A95" s="159">
        <v>1</v>
      </c>
      <c r="B95" s="160" t="s">
        <v>214</v>
      </c>
      <c r="C95" s="159">
        <v>2</v>
      </c>
      <c r="D95" s="160" t="s">
        <v>16</v>
      </c>
      <c r="E95" s="159">
        <v>3</v>
      </c>
      <c r="F95" s="160" t="s">
        <v>375</v>
      </c>
      <c r="G95" s="159">
        <v>2</v>
      </c>
      <c r="H95" s="160" t="s">
        <v>425</v>
      </c>
      <c r="I95" s="161">
        <v>123201</v>
      </c>
      <c r="J95" s="162" t="s">
        <v>108</v>
      </c>
      <c r="K95" s="161">
        <v>0</v>
      </c>
      <c r="L95" s="163" t="s">
        <v>217</v>
      </c>
      <c r="M95" s="161" t="s">
        <v>426</v>
      </c>
      <c r="N95" s="162" t="s">
        <v>427</v>
      </c>
    </row>
    <row r="96" spans="1:14" ht="30" customHeight="1">
      <c r="A96" s="159">
        <v>1</v>
      </c>
      <c r="B96" s="160" t="s">
        <v>214</v>
      </c>
      <c r="C96" s="159">
        <v>2</v>
      </c>
      <c r="D96" s="160" t="s">
        <v>16</v>
      </c>
      <c r="E96" s="159">
        <v>3</v>
      </c>
      <c r="F96" s="160" t="s">
        <v>375</v>
      </c>
      <c r="G96" s="159">
        <v>2</v>
      </c>
      <c r="H96" s="160" t="s">
        <v>425</v>
      </c>
      <c r="I96" s="161">
        <v>123202</v>
      </c>
      <c r="J96" s="162" t="s">
        <v>109</v>
      </c>
      <c r="K96" s="161">
        <v>0</v>
      </c>
      <c r="L96" s="163" t="s">
        <v>217</v>
      </c>
      <c r="M96" s="161" t="s">
        <v>428</v>
      </c>
      <c r="N96" s="162" t="s">
        <v>429</v>
      </c>
    </row>
    <row r="97" spans="1:14" ht="30" customHeight="1">
      <c r="A97" s="159">
        <v>1</v>
      </c>
      <c r="B97" s="160" t="s">
        <v>214</v>
      </c>
      <c r="C97" s="159">
        <v>2</v>
      </c>
      <c r="D97" s="160" t="s">
        <v>16</v>
      </c>
      <c r="E97" s="159">
        <v>3</v>
      </c>
      <c r="F97" s="160" t="s">
        <v>375</v>
      </c>
      <c r="G97" s="159">
        <v>2</v>
      </c>
      <c r="H97" s="160" t="s">
        <v>425</v>
      </c>
      <c r="I97" s="161">
        <v>123203</v>
      </c>
      <c r="J97" s="162" t="s">
        <v>111</v>
      </c>
      <c r="K97" s="161">
        <v>0</v>
      </c>
      <c r="L97" s="163" t="s">
        <v>217</v>
      </c>
      <c r="M97" s="161" t="s">
        <v>430</v>
      </c>
      <c r="N97" s="162" t="s">
        <v>431</v>
      </c>
    </row>
    <row r="98" spans="1:14" ht="30" customHeight="1">
      <c r="A98" s="159">
        <v>1</v>
      </c>
      <c r="B98" s="160" t="s">
        <v>214</v>
      </c>
      <c r="C98" s="159">
        <v>2</v>
      </c>
      <c r="D98" s="160" t="s">
        <v>16</v>
      </c>
      <c r="E98" s="159">
        <v>3</v>
      </c>
      <c r="F98" s="160" t="s">
        <v>375</v>
      </c>
      <c r="G98" s="159">
        <v>2</v>
      </c>
      <c r="H98" s="160" t="s">
        <v>425</v>
      </c>
      <c r="I98" s="161">
        <v>123204</v>
      </c>
      <c r="J98" s="162" t="s">
        <v>112</v>
      </c>
      <c r="K98" s="161">
        <v>0</v>
      </c>
      <c r="L98" s="163" t="s">
        <v>217</v>
      </c>
      <c r="M98" s="161" t="s">
        <v>432</v>
      </c>
      <c r="N98" s="162" t="s">
        <v>433</v>
      </c>
    </row>
    <row r="99" spans="1:14" ht="30" customHeight="1">
      <c r="A99" s="159">
        <v>1</v>
      </c>
      <c r="B99" s="160" t="s">
        <v>214</v>
      </c>
      <c r="C99" s="159">
        <v>2</v>
      </c>
      <c r="D99" s="160" t="s">
        <v>16</v>
      </c>
      <c r="E99" s="159">
        <v>3</v>
      </c>
      <c r="F99" s="160" t="s">
        <v>375</v>
      </c>
      <c r="G99" s="159">
        <v>2</v>
      </c>
      <c r="H99" s="160" t="s">
        <v>425</v>
      </c>
      <c r="I99" s="161">
        <v>123205</v>
      </c>
      <c r="J99" s="162" t="s">
        <v>114</v>
      </c>
      <c r="K99" s="161">
        <v>0</v>
      </c>
      <c r="L99" s="163" t="s">
        <v>217</v>
      </c>
      <c r="M99" s="161" t="s">
        <v>434</v>
      </c>
      <c r="N99" s="162" t="s">
        <v>435</v>
      </c>
    </row>
    <row r="100" spans="1:14" ht="30" customHeight="1">
      <c r="A100" s="159">
        <v>1</v>
      </c>
      <c r="B100" s="160" t="s">
        <v>214</v>
      </c>
      <c r="C100" s="159">
        <v>2</v>
      </c>
      <c r="D100" s="160" t="s">
        <v>16</v>
      </c>
      <c r="E100" s="159">
        <v>3</v>
      </c>
      <c r="F100" s="160" t="s">
        <v>375</v>
      </c>
      <c r="G100" s="159">
        <v>2</v>
      </c>
      <c r="H100" s="160" t="s">
        <v>425</v>
      </c>
      <c r="I100" s="161">
        <v>123206</v>
      </c>
      <c r="J100" s="162" t="s">
        <v>115</v>
      </c>
      <c r="K100" s="161">
        <v>0</v>
      </c>
      <c r="L100" s="163" t="s">
        <v>217</v>
      </c>
      <c r="M100" s="161" t="s">
        <v>436</v>
      </c>
      <c r="N100" s="162" t="s">
        <v>437</v>
      </c>
    </row>
    <row r="101" spans="1:14" ht="30" customHeight="1">
      <c r="A101" s="159">
        <v>1</v>
      </c>
      <c r="B101" s="160" t="s">
        <v>214</v>
      </c>
      <c r="C101" s="159">
        <v>2</v>
      </c>
      <c r="D101" s="160" t="s">
        <v>16</v>
      </c>
      <c r="E101" s="159">
        <v>3</v>
      </c>
      <c r="F101" s="160" t="s">
        <v>375</v>
      </c>
      <c r="G101" s="159">
        <v>2</v>
      </c>
      <c r="H101" s="160" t="s">
        <v>425</v>
      </c>
      <c r="I101" s="161">
        <v>123206</v>
      </c>
      <c r="J101" s="162" t="s">
        <v>115</v>
      </c>
      <c r="K101" s="161">
        <v>1</v>
      </c>
      <c r="L101" s="163" t="s">
        <v>438</v>
      </c>
      <c r="M101" s="161" t="s">
        <v>439</v>
      </c>
      <c r="N101" s="164" t="s">
        <v>438</v>
      </c>
    </row>
    <row r="102" spans="1:14" ht="30" customHeight="1">
      <c r="A102" s="159">
        <v>1</v>
      </c>
      <c r="B102" s="160" t="s">
        <v>214</v>
      </c>
      <c r="C102" s="159">
        <v>2</v>
      </c>
      <c r="D102" s="160" t="s">
        <v>16</v>
      </c>
      <c r="E102" s="159">
        <v>3</v>
      </c>
      <c r="F102" s="160" t="s">
        <v>375</v>
      </c>
      <c r="G102" s="159">
        <v>2</v>
      </c>
      <c r="H102" s="160" t="s">
        <v>425</v>
      </c>
      <c r="I102" s="161">
        <v>123206</v>
      </c>
      <c r="J102" s="162" t="s">
        <v>115</v>
      </c>
      <c r="K102" s="161">
        <v>2</v>
      </c>
      <c r="L102" s="163" t="s">
        <v>440</v>
      </c>
      <c r="M102" s="161" t="s">
        <v>441</v>
      </c>
      <c r="N102" s="164" t="s">
        <v>440</v>
      </c>
    </row>
    <row r="103" spans="1:14" ht="30" customHeight="1">
      <c r="A103" s="159">
        <v>1</v>
      </c>
      <c r="B103" s="160" t="s">
        <v>214</v>
      </c>
      <c r="C103" s="159">
        <v>2</v>
      </c>
      <c r="D103" s="160" t="s">
        <v>16</v>
      </c>
      <c r="E103" s="159">
        <v>3</v>
      </c>
      <c r="F103" s="160" t="s">
        <v>375</v>
      </c>
      <c r="G103" s="159">
        <v>2</v>
      </c>
      <c r="H103" s="160" t="s">
        <v>425</v>
      </c>
      <c r="I103" s="161">
        <v>123206</v>
      </c>
      <c r="J103" s="162" t="s">
        <v>115</v>
      </c>
      <c r="K103" s="161">
        <v>3</v>
      </c>
      <c r="L103" s="163" t="s">
        <v>1013</v>
      </c>
      <c r="M103" s="161" t="s">
        <v>1014</v>
      </c>
      <c r="N103" s="164" t="s">
        <v>1013</v>
      </c>
    </row>
    <row r="104" spans="1:14" ht="30" customHeight="1">
      <c r="A104" s="159">
        <v>1</v>
      </c>
      <c r="B104" s="160" t="s">
        <v>214</v>
      </c>
      <c r="C104" s="159">
        <v>2</v>
      </c>
      <c r="D104" s="160" t="s">
        <v>16</v>
      </c>
      <c r="E104" s="159">
        <v>3</v>
      </c>
      <c r="F104" s="160" t="s">
        <v>375</v>
      </c>
      <c r="G104" s="159">
        <v>2</v>
      </c>
      <c r="H104" s="160" t="s">
        <v>425</v>
      </c>
      <c r="I104" s="161">
        <v>123206</v>
      </c>
      <c r="J104" s="162" t="s">
        <v>115</v>
      </c>
      <c r="K104" s="161">
        <v>3</v>
      </c>
      <c r="L104" s="163" t="s">
        <v>1015</v>
      </c>
      <c r="M104" s="161" t="s">
        <v>1014</v>
      </c>
      <c r="N104" s="164" t="s">
        <v>1015</v>
      </c>
    </row>
    <row r="105" spans="1:14" ht="30" customHeight="1">
      <c r="A105" s="159">
        <v>1</v>
      </c>
      <c r="B105" s="160" t="s">
        <v>214</v>
      </c>
      <c r="C105" s="159">
        <v>2</v>
      </c>
      <c r="D105" s="160" t="s">
        <v>16</v>
      </c>
      <c r="E105" s="159">
        <v>3</v>
      </c>
      <c r="F105" s="160" t="s">
        <v>375</v>
      </c>
      <c r="G105" s="159">
        <v>2</v>
      </c>
      <c r="H105" s="160" t="s">
        <v>425</v>
      </c>
      <c r="I105" s="161">
        <v>123299</v>
      </c>
      <c r="J105" s="162" t="s">
        <v>132</v>
      </c>
      <c r="K105" s="161">
        <v>0</v>
      </c>
      <c r="L105" s="163" t="s">
        <v>217</v>
      </c>
      <c r="M105" s="161" t="s">
        <v>442</v>
      </c>
      <c r="N105" s="162" t="s">
        <v>443</v>
      </c>
    </row>
    <row r="106" spans="1:14" ht="30" customHeight="1">
      <c r="A106" s="159">
        <v>1</v>
      </c>
      <c r="B106" s="160" t="s">
        <v>214</v>
      </c>
      <c r="C106" s="159">
        <v>2</v>
      </c>
      <c r="D106" s="160" t="s">
        <v>16</v>
      </c>
      <c r="E106" s="159">
        <v>3</v>
      </c>
      <c r="F106" s="160" t="s">
        <v>375</v>
      </c>
      <c r="G106" s="159">
        <v>2</v>
      </c>
      <c r="H106" s="160" t="s">
        <v>425</v>
      </c>
      <c r="I106" s="161">
        <v>123299</v>
      </c>
      <c r="J106" s="162" t="s">
        <v>132</v>
      </c>
      <c r="K106" s="161">
        <v>1</v>
      </c>
      <c r="L106" s="163" t="s">
        <v>1016</v>
      </c>
      <c r="M106" s="161" t="s">
        <v>1017</v>
      </c>
      <c r="N106" s="162" t="s">
        <v>1018</v>
      </c>
    </row>
    <row r="107" spans="1:14" ht="30" customHeight="1">
      <c r="A107" s="159">
        <v>1</v>
      </c>
      <c r="B107" s="160" t="s">
        <v>214</v>
      </c>
      <c r="C107" s="159">
        <v>2</v>
      </c>
      <c r="D107" s="160" t="s">
        <v>16</v>
      </c>
      <c r="E107" s="159">
        <v>3</v>
      </c>
      <c r="F107" s="160" t="s">
        <v>375</v>
      </c>
      <c r="G107" s="159">
        <v>2</v>
      </c>
      <c r="H107" s="160" t="s">
        <v>425</v>
      </c>
      <c r="I107" s="161">
        <v>123299</v>
      </c>
      <c r="J107" s="162" t="s">
        <v>132</v>
      </c>
      <c r="K107" s="161">
        <v>2</v>
      </c>
      <c r="L107" s="163" t="s">
        <v>1019</v>
      </c>
      <c r="M107" s="161" t="s">
        <v>1020</v>
      </c>
      <c r="N107" s="162" t="s">
        <v>1021</v>
      </c>
    </row>
    <row r="108" spans="1:14" ht="30" customHeight="1">
      <c r="A108" s="159">
        <v>1</v>
      </c>
      <c r="B108" s="160" t="s">
        <v>214</v>
      </c>
      <c r="C108" s="159">
        <v>2</v>
      </c>
      <c r="D108" s="160" t="s">
        <v>16</v>
      </c>
      <c r="E108" s="159">
        <v>3</v>
      </c>
      <c r="F108" s="160" t="s">
        <v>375</v>
      </c>
      <c r="G108" s="159">
        <v>2</v>
      </c>
      <c r="H108" s="160" t="s">
        <v>425</v>
      </c>
      <c r="I108" s="161">
        <v>123299</v>
      </c>
      <c r="J108" s="162" t="s">
        <v>132</v>
      </c>
      <c r="K108" s="161">
        <v>3</v>
      </c>
      <c r="L108" s="163" t="s">
        <v>1022</v>
      </c>
      <c r="M108" s="161" t="s">
        <v>1023</v>
      </c>
      <c r="N108" s="162" t="s">
        <v>1024</v>
      </c>
    </row>
    <row r="109" spans="1:14" ht="30" customHeight="1">
      <c r="A109" s="159">
        <v>1</v>
      </c>
      <c r="B109" s="160" t="s">
        <v>214</v>
      </c>
      <c r="C109" s="159">
        <v>2</v>
      </c>
      <c r="D109" s="160" t="s">
        <v>16</v>
      </c>
      <c r="E109" s="159">
        <v>3</v>
      </c>
      <c r="F109" s="160" t="s">
        <v>375</v>
      </c>
      <c r="G109" s="159">
        <v>2</v>
      </c>
      <c r="H109" s="160" t="s">
        <v>425</v>
      </c>
      <c r="I109" s="161">
        <v>123299</v>
      </c>
      <c r="J109" s="162" t="s">
        <v>132</v>
      </c>
      <c r="K109" s="161">
        <v>4</v>
      </c>
      <c r="L109" s="163" t="s">
        <v>1025</v>
      </c>
      <c r="M109" s="161" t="s">
        <v>1026</v>
      </c>
      <c r="N109" s="162" t="s">
        <v>1027</v>
      </c>
    </row>
    <row r="110" spans="1:14" ht="30" customHeight="1">
      <c r="A110" s="159">
        <v>1</v>
      </c>
      <c r="B110" s="160" t="s">
        <v>214</v>
      </c>
      <c r="C110" s="159">
        <v>2</v>
      </c>
      <c r="D110" s="160" t="s">
        <v>16</v>
      </c>
      <c r="E110" s="159">
        <v>3</v>
      </c>
      <c r="F110" s="160" t="s">
        <v>375</v>
      </c>
      <c r="G110" s="159">
        <v>2</v>
      </c>
      <c r="H110" s="160" t="s">
        <v>425</v>
      </c>
      <c r="I110" s="161">
        <v>123299</v>
      </c>
      <c r="J110" s="162" t="s">
        <v>132</v>
      </c>
      <c r="K110" s="161">
        <v>5</v>
      </c>
      <c r="L110" s="163" t="s">
        <v>1028</v>
      </c>
      <c r="M110" s="161" t="s">
        <v>1029</v>
      </c>
      <c r="N110" s="162" t="s">
        <v>1030</v>
      </c>
    </row>
    <row r="111" spans="1:14" ht="30" customHeight="1">
      <c r="A111" s="159">
        <v>1</v>
      </c>
      <c r="B111" s="160" t="s">
        <v>214</v>
      </c>
      <c r="C111" s="159">
        <v>3</v>
      </c>
      <c r="D111" s="160" t="s">
        <v>17</v>
      </c>
      <c r="E111" s="159">
        <v>1</v>
      </c>
      <c r="F111" s="160" t="s">
        <v>444</v>
      </c>
      <c r="G111" s="159">
        <v>1</v>
      </c>
      <c r="H111" s="160" t="s">
        <v>445</v>
      </c>
      <c r="I111" s="161">
        <v>131101</v>
      </c>
      <c r="J111" s="162" t="s">
        <v>54</v>
      </c>
      <c r="K111" s="161">
        <v>0</v>
      </c>
      <c r="L111" s="163" t="s">
        <v>217</v>
      </c>
      <c r="M111" s="161" t="s">
        <v>446</v>
      </c>
      <c r="N111" s="162" t="s">
        <v>447</v>
      </c>
    </row>
    <row r="112" spans="1:14" ht="30" customHeight="1">
      <c r="A112" s="159">
        <v>1</v>
      </c>
      <c r="B112" s="160" t="s">
        <v>214</v>
      </c>
      <c r="C112" s="159">
        <v>3</v>
      </c>
      <c r="D112" s="160" t="s">
        <v>17</v>
      </c>
      <c r="E112" s="159">
        <v>1</v>
      </c>
      <c r="F112" s="160" t="s">
        <v>444</v>
      </c>
      <c r="G112" s="159">
        <v>1</v>
      </c>
      <c r="H112" s="160" t="s">
        <v>445</v>
      </c>
      <c r="I112" s="161">
        <v>131102</v>
      </c>
      <c r="J112" s="162" t="s">
        <v>85</v>
      </c>
      <c r="K112" s="161">
        <v>0</v>
      </c>
      <c r="L112" s="163" t="s">
        <v>217</v>
      </c>
      <c r="M112" s="161" t="s">
        <v>448</v>
      </c>
      <c r="N112" s="162" t="s">
        <v>449</v>
      </c>
    </row>
    <row r="113" spans="1:14" ht="30" customHeight="1">
      <c r="A113" s="159">
        <v>1</v>
      </c>
      <c r="B113" s="160" t="s">
        <v>214</v>
      </c>
      <c r="C113" s="159">
        <v>3</v>
      </c>
      <c r="D113" s="160" t="s">
        <v>17</v>
      </c>
      <c r="E113" s="159">
        <v>1</v>
      </c>
      <c r="F113" s="160" t="s">
        <v>444</v>
      </c>
      <c r="G113" s="159">
        <v>1</v>
      </c>
      <c r="H113" s="160" t="s">
        <v>445</v>
      </c>
      <c r="I113" s="161">
        <v>131103</v>
      </c>
      <c r="J113" s="162" t="s">
        <v>450</v>
      </c>
      <c r="K113" s="161">
        <v>0</v>
      </c>
      <c r="L113" s="163" t="s">
        <v>217</v>
      </c>
      <c r="M113" s="161" t="s">
        <v>451</v>
      </c>
      <c r="N113" s="162" t="s">
        <v>452</v>
      </c>
    </row>
    <row r="114" spans="1:14" ht="30" customHeight="1">
      <c r="A114" s="159">
        <v>1</v>
      </c>
      <c r="B114" s="160" t="s">
        <v>214</v>
      </c>
      <c r="C114" s="159">
        <v>3</v>
      </c>
      <c r="D114" s="160" t="s">
        <v>17</v>
      </c>
      <c r="E114" s="159">
        <v>1</v>
      </c>
      <c r="F114" s="160" t="s">
        <v>444</v>
      </c>
      <c r="G114" s="159">
        <v>1</v>
      </c>
      <c r="H114" s="160" t="s">
        <v>445</v>
      </c>
      <c r="I114" s="161">
        <v>131199</v>
      </c>
      <c r="J114" s="162" t="s">
        <v>453</v>
      </c>
      <c r="K114" s="161">
        <v>0</v>
      </c>
      <c r="L114" s="163" t="s">
        <v>217</v>
      </c>
      <c r="M114" s="161" t="s">
        <v>454</v>
      </c>
      <c r="N114" s="162" t="s">
        <v>455</v>
      </c>
    </row>
    <row r="115" spans="1:14" ht="30" customHeight="1">
      <c r="A115" s="159">
        <v>1</v>
      </c>
      <c r="B115" s="160" t="s">
        <v>214</v>
      </c>
      <c r="C115" s="159">
        <v>3</v>
      </c>
      <c r="D115" s="160" t="s">
        <v>17</v>
      </c>
      <c r="E115" s="159">
        <v>1</v>
      </c>
      <c r="F115" s="160" t="s">
        <v>444</v>
      </c>
      <c r="G115" s="159">
        <v>1</v>
      </c>
      <c r="H115" s="160" t="s">
        <v>445</v>
      </c>
      <c r="I115" s="161">
        <v>131199</v>
      </c>
      <c r="J115" s="162" t="s">
        <v>453</v>
      </c>
      <c r="K115" s="161">
        <v>1</v>
      </c>
      <c r="L115" s="163" t="s">
        <v>456</v>
      </c>
      <c r="M115" s="161" t="s">
        <v>457</v>
      </c>
      <c r="N115" s="162" t="s">
        <v>458</v>
      </c>
    </row>
    <row r="116" spans="1:14" ht="30" customHeight="1">
      <c r="A116" s="159">
        <v>1</v>
      </c>
      <c r="B116" s="160" t="s">
        <v>214</v>
      </c>
      <c r="C116" s="159">
        <v>3</v>
      </c>
      <c r="D116" s="160" t="s">
        <v>17</v>
      </c>
      <c r="E116" s="159">
        <v>1</v>
      </c>
      <c r="F116" s="160" t="s">
        <v>444</v>
      </c>
      <c r="G116" s="159">
        <v>1</v>
      </c>
      <c r="H116" s="160" t="s">
        <v>445</v>
      </c>
      <c r="I116" s="161">
        <v>131199</v>
      </c>
      <c r="J116" s="162" t="s">
        <v>453</v>
      </c>
      <c r="K116" s="161">
        <v>2</v>
      </c>
      <c r="L116" s="163" t="s">
        <v>459</v>
      </c>
      <c r="M116" s="161" t="s">
        <v>460</v>
      </c>
      <c r="N116" s="162" t="s">
        <v>461</v>
      </c>
    </row>
    <row r="117" spans="1:14" ht="30" customHeight="1">
      <c r="A117" s="159">
        <v>1</v>
      </c>
      <c r="B117" s="160" t="s">
        <v>214</v>
      </c>
      <c r="C117" s="159">
        <v>3</v>
      </c>
      <c r="D117" s="160" t="s">
        <v>17</v>
      </c>
      <c r="E117" s="159">
        <v>1</v>
      </c>
      <c r="F117" s="160" t="s">
        <v>444</v>
      </c>
      <c r="G117" s="159">
        <v>2</v>
      </c>
      <c r="H117" s="160" t="s">
        <v>462</v>
      </c>
      <c r="I117" s="161">
        <v>131201</v>
      </c>
      <c r="J117" s="162" t="s">
        <v>463</v>
      </c>
      <c r="K117" s="161">
        <v>0</v>
      </c>
      <c r="L117" s="163" t="s">
        <v>217</v>
      </c>
      <c r="M117" s="161" t="s">
        <v>464</v>
      </c>
      <c r="N117" s="162" t="s">
        <v>465</v>
      </c>
    </row>
    <row r="118" spans="1:14" ht="30" customHeight="1">
      <c r="A118" s="159">
        <v>1</v>
      </c>
      <c r="B118" s="160" t="s">
        <v>214</v>
      </c>
      <c r="C118" s="159">
        <v>3</v>
      </c>
      <c r="D118" s="160" t="s">
        <v>17</v>
      </c>
      <c r="E118" s="159">
        <v>1</v>
      </c>
      <c r="F118" s="160" t="s">
        <v>444</v>
      </c>
      <c r="G118" s="159">
        <v>2</v>
      </c>
      <c r="H118" s="160" t="s">
        <v>462</v>
      </c>
      <c r="I118" s="161">
        <v>131202</v>
      </c>
      <c r="J118" s="162" t="s">
        <v>466</v>
      </c>
      <c r="K118" s="161">
        <v>0</v>
      </c>
      <c r="L118" s="163" t="s">
        <v>217</v>
      </c>
      <c r="M118" s="161" t="s">
        <v>467</v>
      </c>
      <c r="N118" s="162" t="s">
        <v>468</v>
      </c>
    </row>
    <row r="119" spans="1:14" ht="30" customHeight="1">
      <c r="A119" s="159">
        <v>1</v>
      </c>
      <c r="B119" s="160" t="s">
        <v>214</v>
      </c>
      <c r="C119" s="159">
        <v>3</v>
      </c>
      <c r="D119" s="160" t="s">
        <v>17</v>
      </c>
      <c r="E119" s="159">
        <v>1</v>
      </c>
      <c r="F119" s="160" t="s">
        <v>444</v>
      </c>
      <c r="G119" s="159">
        <v>2</v>
      </c>
      <c r="H119" s="160" t="s">
        <v>462</v>
      </c>
      <c r="I119" s="194">
        <v>131202</v>
      </c>
      <c r="J119" s="195" t="s">
        <v>466</v>
      </c>
      <c r="K119" s="161">
        <v>1</v>
      </c>
      <c r="L119" s="163" t="s">
        <v>469</v>
      </c>
      <c r="M119" s="161" t="s">
        <v>470</v>
      </c>
      <c r="N119" s="164" t="s">
        <v>469</v>
      </c>
    </row>
    <row r="120" spans="1:14" ht="30" customHeight="1">
      <c r="A120" s="159">
        <v>1</v>
      </c>
      <c r="B120" s="160" t="s">
        <v>214</v>
      </c>
      <c r="C120" s="159">
        <v>3</v>
      </c>
      <c r="D120" s="160" t="s">
        <v>17</v>
      </c>
      <c r="E120" s="159">
        <v>1</v>
      </c>
      <c r="F120" s="160" t="s">
        <v>444</v>
      </c>
      <c r="G120" s="159">
        <v>2</v>
      </c>
      <c r="H120" s="160" t="s">
        <v>462</v>
      </c>
      <c r="I120" s="161">
        <v>131299</v>
      </c>
      <c r="J120" s="162" t="s">
        <v>471</v>
      </c>
      <c r="K120" s="161">
        <v>0</v>
      </c>
      <c r="L120" s="163" t="s">
        <v>217</v>
      </c>
      <c r="M120" s="161" t="s">
        <v>472</v>
      </c>
      <c r="N120" s="162" t="s">
        <v>473</v>
      </c>
    </row>
    <row r="121" spans="1:14" ht="30" customHeight="1">
      <c r="A121" s="159">
        <v>1</v>
      </c>
      <c r="B121" s="160" t="s">
        <v>214</v>
      </c>
      <c r="C121" s="159">
        <v>3</v>
      </c>
      <c r="D121" s="160" t="s">
        <v>17</v>
      </c>
      <c r="E121" s="159">
        <v>1</v>
      </c>
      <c r="F121" s="160" t="s">
        <v>444</v>
      </c>
      <c r="G121" s="159">
        <v>2</v>
      </c>
      <c r="H121" s="160" t="s">
        <v>462</v>
      </c>
      <c r="I121" s="161">
        <v>131299</v>
      </c>
      <c r="J121" s="162" t="s">
        <v>471</v>
      </c>
      <c r="K121" s="161">
        <v>1</v>
      </c>
      <c r="L121" s="163" t="s">
        <v>474</v>
      </c>
      <c r="M121" s="161" t="s">
        <v>475</v>
      </c>
      <c r="N121" s="162" t="s">
        <v>476</v>
      </c>
    </row>
    <row r="122" spans="1:14" ht="30" customHeight="1">
      <c r="A122" s="159">
        <v>1</v>
      </c>
      <c r="B122" s="160" t="s">
        <v>214</v>
      </c>
      <c r="C122" s="159">
        <v>4</v>
      </c>
      <c r="D122" s="160" t="s">
        <v>477</v>
      </c>
      <c r="E122" s="159">
        <v>1</v>
      </c>
      <c r="F122" s="160" t="s">
        <v>478</v>
      </c>
      <c r="G122" s="159">
        <v>1</v>
      </c>
      <c r="H122" s="160" t="s">
        <v>479</v>
      </c>
      <c r="I122" s="161">
        <v>141101</v>
      </c>
      <c r="J122" s="162" t="s">
        <v>57</v>
      </c>
      <c r="K122" s="161">
        <v>0</v>
      </c>
      <c r="L122" s="163" t="s">
        <v>217</v>
      </c>
      <c r="M122" s="161" t="s">
        <v>480</v>
      </c>
      <c r="N122" s="162" t="s">
        <v>481</v>
      </c>
    </row>
    <row r="123" spans="1:14" ht="30" customHeight="1">
      <c r="A123" s="159">
        <v>1</v>
      </c>
      <c r="B123" s="160" t="s">
        <v>214</v>
      </c>
      <c r="C123" s="159">
        <v>4</v>
      </c>
      <c r="D123" s="160" t="s">
        <v>477</v>
      </c>
      <c r="E123" s="159">
        <v>1</v>
      </c>
      <c r="F123" s="160" t="s">
        <v>478</v>
      </c>
      <c r="G123" s="159">
        <v>1</v>
      </c>
      <c r="H123" s="160" t="s">
        <v>479</v>
      </c>
      <c r="I123" s="161">
        <v>141102</v>
      </c>
      <c r="J123" s="162" t="s">
        <v>58</v>
      </c>
      <c r="K123" s="161">
        <v>0</v>
      </c>
      <c r="L123" s="163" t="s">
        <v>217</v>
      </c>
      <c r="M123" s="161" t="s">
        <v>482</v>
      </c>
      <c r="N123" s="162" t="s">
        <v>483</v>
      </c>
    </row>
    <row r="124" spans="1:14" ht="30" customHeight="1">
      <c r="A124" s="159">
        <v>1</v>
      </c>
      <c r="B124" s="160" t="s">
        <v>214</v>
      </c>
      <c r="C124" s="159">
        <v>4</v>
      </c>
      <c r="D124" s="160" t="s">
        <v>477</v>
      </c>
      <c r="E124" s="159">
        <v>1</v>
      </c>
      <c r="F124" s="160" t="s">
        <v>478</v>
      </c>
      <c r="G124" s="159">
        <v>1</v>
      </c>
      <c r="H124" s="160" t="s">
        <v>479</v>
      </c>
      <c r="I124" s="161">
        <v>141103</v>
      </c>
      <c r="J124" s="162" t="s">
        <v>59</v>
      </c>
      <c r="K124" s="161">
        <v>0</v>
      </c>
      <c r="L124" s="163" t="s">
        <v>217</v>
      </c>
      <c r="M124" s="161" t="s">
        <v>484</v>
      </c>
      <c r="N124" s="162" t="s">
        <v>485</v>
      </c>
    </row>
    <row r="125" spans="1:14" ht="30" customHeight="1">
      <c r="A125" s="159">
        <v>1</v>
      </c>
      <c r="B125" s="160" t="s">
        <v>214</v>
      </c>
      <c r="C125" s="159">
        <v>4</v>
      </c>
      <c r="D125" s="160" t="s">
        <v>477</v>
      </c>
      <c r="E125" s="159">
        <v>1</v>
      </c>
      <c r="F125" s="160" t="s">
        <v>478</v>
      </c>
      <c r="G125" s="159">
        <v>1</v>
      </c>
      <c r="H125" s="160" t="s">
        <v>479</v>
      </c>
      <c r="I125" s="161">
        <v>141104</v>
      </c>
      <c r="J125" s="162" t="s">
        <v>64</v>
      </c>
      <c r="K125" s="161">
        <v>0</v>
      </c>
      <c r="L125" s="163" t="s">
        <v>217</v>
      </c>
      <c r="M125" s="161" t="s">
        <v>486</v>
      </c>
      <c r="N125" s="162" t="s">
        <v>487</v>
      </c>
    </row>
    <row r="126" spans="1:14" ht="30" customHeight="1">
      <c r="A126" s="159">
        <v>1</v>
      </c>
      <c r="B126" s="160" t="s">
        <v>214</v>
      </c>
      <c r="C126" s="159">
        <v>4</v>
      </c>
      <c r="D126" s="160" t="s">
        <v>477</v>
      </c>
      <c r="E126" s="159">
        <v>1</v>
      </c>
      <c r="F126" s="160" t="s">
        <v>478</v>
      </c>
      <c r="G126" s="159">
        <v>1</v>
      </c>
      <c r="H126" s="160" t="s">
        <v>479</v>
      </c>
      <c r="I126" s="161">
        <v>141105</v>
      </c>
      <c r="J126" s="162" t="s">
        <v>488</v>
      </c>
      <c r="K126" s="161">
        <v>0</v>
      </c>
      <c r="L126" s="163" t="s">
        <v>217</v>
      </c>
      <c r="M126" s="161" t="s">
        <v>489</v>
      </c>
      <c r="N126" s="162" t="s">
        <v>490</v>
      </c>
    </row>
    <row r="127" spans="1:14" ht="30" customHeight="1">
      <c r="A127" s="159">
        <v>1</v>
      </c>
      <c r="B127" s="160" t="s">
        <v>214</v>
      </c>
      <c r="C127" s="159">
        <v>4</v>
      </c>
      <c r="D127" s="160" t="s">
        <v>477</v>
      </c>
      <c r="E127" s="159">
        <v>1</v>
      </c>
      <c r="F127" s="160" t="s">
        <v>478</v>
      </c>
      <c r="G127" s="159">
        <v>1</v>
      </c>
      <c r="H127" s="160" t="s">
        <v>479</v>
      </c>
      <c r="I127" s="161">
        <v>141105</v>
      </c>
      <c r="J127" s="162" t="s">
        <v>488</v>
      </c>
      <c r="K127" s="161">
        <v>1</v>
      </c>
      <c r="L127" s="163" t="s">
        <v>491</v>
      </c>
      <c r="M127" s="161" t="s">
        <v>492</v>
      </c>
      <c r="N127" s="164" t="s">
        <v>491</v>
      </c>
    </row>
    <row r="128" spans="1:14" ht="30" customHeight="1">
      <c r="A128" s="159">
        <v>1</v>
      </c>
      <c r="B128" s="160" t="s">
        <v>214</v>
      </c>
      <c r="C128" s="159">
        <v>4</v>
      </c>
      <c r="D128" s="160" t="s">
        <v>477</v>
      </c>
      <c r="E128" s="159">
        <v>1</v>
      </c>
      <c r="F128" s="160" t="s">
        <v>478</v>
      </c>
      <c r="G128" s="159">
        <v>1</v>
      </c>
      <c r="H128" s="160" t="s">
        <v>479</v>
      </c>
      <c r="I128" s="161">
        <v>141105</v>
      </c>
      <c r="J128" s="162" t="s">
        <v>488</v>
      </c>
      <c r="K128" s="161">
        <v>2</v>
      </c>
      <c r="L128" s="163" t="s">
        <v>493</v>
      </c>
      <c r="M128" s="161" t="s">
        <v>494</v>
      </c>
      <c r="N128" s="164" t="s">
        <v>493</v>
      </c>
    </row>
    <row r="129" spans="1:14" ht="30" customHeight="1">
      <c r="A129" s="159">
        <v>1</v>
      </c>
      <c r="B129" s="160" t="s">
        <v>214</v>
      </c>
      <c r="C129" s="159">
        <v>4</v>
      </c>
      <c r="D129" s="160" t="s">
        <v>477</v>
      </c>
      <c r="E129" s="159">
        <v>1</v>
      </c>
      <c r="F129" s="160" t="s">
        <v>478</v>
      </c>
      <c r="G129" s="159">
        <v>1</v>
      </c>
      <c r="H129" s="160" t="s">
        <v>479</v>
      </c>
      <c r="I129" s="161">
        <v>141105</v>
      </c>
      <c r="J129" s="162" t="s">
        <v>488</v>
      </c>
      <c r="K129" s="161">
        <v>3</v>
      </c>
      <c r="L129" s="163" t="s">
        <v>495</v>
      </c>
      <c r="M129" s="161" t="s">
        <v>496</v>
      </c>
      <c r="N129" s="164" t="s">
        <v>495</v>
      </c>
    </row>
    <row r="130" spans="1:14" ht="30" customHeight="1">
      <c r="A130" s="159">
        <v>1</v>
      </c>
      <c r="B130" s="160" t="s">
        <v>214</v>
      </c>
      <c r="C130" s="159">
        <v>4</v>
      </c>
      <c r="D130" s="160" t="s">
        <v>477</v>
      </c>
      <c r="E130" s="159">
        <v>1</v>
      </c>
      <c r="F130" s="160" t="s">
        <v>478</v>
      </c>
      <c r="G130" s="159">
        <v>1</v>
      </c>
      <c r="H130" s="160" t="s">
        <v>479</v>
      </c>
      <c r="I130" s="161">
        <v>141105</v>
      </c>
      <c r="J130" s="162" t="s">
        <v>488</v>
      </c>
      <c r="K130" s="161">
        <v>4</v>
      </c>
      <c r="L130" s="163" t="s">
        <v>497</v>
      </c>
      <c r="M130" s="161" t="s">
        <v>498</v>
      </c>
      <c r="N130" s="164" t="s">
        <v>497</v>
      </c>
    </row>
    <row r="131" spans="1:14" ht="30" customHeight="1">
      <c r="A131" s="159">
        <v>1</v>
      </c>
      <c r="B131" s="160" t="s">
        <v>214</v>
      </c>
      <c r="C131" s="159">
        <v>4</v>
      </c>
      <c r="D131" s="160" t="s">
        <v>477</v>
      </c>
      <c r="E131" s="159">
        <v>1</v>
      </c>
      <c r="F131" s="160" t="s">
        <v>478</v>
      </c>
      <c r="G131" s="159">
        <v>1</v>
      </c>
      <c r="H131" s="160" t="s">
        <v>479</v>
      </c>
      <c r="I131" s="161">
        <v>141105</v>
      </c>
      <c r="J131" s="162" t="s">
        <v>488</v>
      </c>
      <c r="K131" s="161">
        <v>5</v>
      </c>
      <c r="L131" s="163" t="s">
        <v>499</v>
      </c>
      <c r="M131" s="161" t="s">
        <v>500</v>
      </c>
      <c r="N131" s="164" t="s">
        <v>499</v>
      </c>
    </row>
    <row r="132" spans="1:14" ht="30" customHeight="1">
      <c r="A132" s="159">
        <v>1</v>
      </c>
      <c r="B132" s="160" t="s">
        <v>214</v>
      </c>
      <c r="C132" s="159">
        <v>4</v>
      </c>
      <c r="D132" s="160" t="s">
        <v>477</v>
      </c>
      <c r="E132" s="159">
        <v>1</v>
      </c>
      <c r="F132" s="160" t="s">
        <v>478</v>
      </c>
      <c r="G132" s="159">
        <v>1</v>
      </c>
      <c r="H132" s="160" t="s">
        <v>479</v>
      </c>
      <c r="I132" s="161">
        <v>141105</v>
      </c>
      <c r="J132" s="162" t="s">
        <v>488</v>
      </c>
      <c r="K132" s="161">
        <v>6</v>
      </c>
      <c r="L132" s="163" t="s">
        <v>501</v>
      </c>
      <c r="M132" s="161" t="s">
        <v>502</v>
      </c>
      <c r="N132" s="164" t="s">
        <v>501</v>
      </c>
    </row>
    <row r="133" spans="1:14" ht="30" customHeight="1">
      <c r="A133" s="159">
        <v>1</v>
      </c>
      <c r="B133" s="160" t="s">
        <v>214</v>
      </c>
      <c r="C133" s="159">
        <v>4</v>
      </c>
      <c r="D133" s="160" t="s">
        <v>477</v>
      </c>
      <c r="E133" s="159">
        <v>1</v>
      </c>
      <c r="F133" s="160" t="s">
        <v>478</v>
      </c>
      <c r="G133" s="159">
        <v>1</v>
      </c>
      <c r="H133" s="160" t="s">
        <v>479</v>
      </c>
      <c r="I133" s="161">
        <v>141105</v>
      </c>
      <c r="J133" s="162" t="s">
        <v>488</v>
      </c>
      <c r="K133" s="161">
        <v>7</v>
      </c>
      <c r="L133" s="163" t="s">
        <v>503</v>
      </c>
      <c r="M133" s="161" t="s">
        <v>504</v>
      </c>
      <c r="N133" s="164" t="s">
        <v>503</v>
      </c>
    </row>
    <row r="134" spans="1:14" ht="30" customHeight="1">
      <c r="A134" s="159">
        <v>1</v>
      </c>
      <c r="B134" s="160" t="s">
        <v>214</v>
      </c>
      <c r="C134" s="159">
        <v>4</v>
      </c>
      <c r="D134" s="160" t="s">
        <v>477</v>
      </c>
      <c r="E134" s="159">
        <v>1</v>
      </c>
      <c r="F134" s="160" t="s">
        <v>478</v>
      </c>
      <c r="G134" s="159">
        <v>1</v>
      </c>
      <c r="H134" s="160" t="s">
        <v>479</v>
      </c>
      <c r="I134" s="161">
        <v>141105</v>
      </c>
      <c r="J134" s="162" t="s">
        <v>488</v>
      </c>
      <c r="K134" s="161">
        <v>8</v>
      </c>
      <c r="L134" s="163" t="s">
        <v>505</v>
      </c>
      <c r="M134" s="161" t="s">
        <v>506</v>
      </c>
      <c r="N134" s="164" t="s">
        <v>505</v>
      </c>
    </row>
    <row r="135" spans="1:14" ht="30" customHeight="1">
      <c r="A135" s="159">
        <v>1</v>
      </c>
      <c r="B135" s="160" t="s">
        <v>214</v>
      </c>
      <c r="C135" s="159">
        <v>4</v>
      </c>
      <c r="D135" s="160" t="s">
        <v>477</v>
      </c>
      <c r="E135" s="159">
        <v>1</v>
      </c>
      <c r="F135" s="160" t="s">
        <v>478</v>
      </c>
      <c r="G135" s="159">
        <v>1</v>
      </c>
      <c r="H135" s="160" t="s">
        <v>479</v>
      </c>
      <c r="I135" s="161">
        <v>141105</v>
      </c>
      <c r="J135" s="162" t="s">
        <v>488</v>
      </c>
      <c r="K135" s="161">
        <v>9</v>
      </c>
      <c r="L135" s="163" t="s">
        <v>507</v>
      </c>
      <c r="M135" s="161" t="s">
        <v>508</v>
      </c>
      <c r="N135" s="164" t="s">
        <v>507</v>
      </c>
    </row>
    <row r="136" spans="1:14" ht="30" customHeight="1">
      <c r="A136" s="159">
        <v>1</v>
      </c>
      <c r="B136" s="160" t="s">
        <v>214</v>
      </c>
      <c r="C136" s="159">
        <v>4</v>
      </c>
      <c r="D136" s="160" t="s">
        <v>477</v>
      </c>
      <c r="E136" s="159">
        <v>1</v>
      </c>
      <c r="F136" s="160" t="s">
        <v>478</v>
      </c>
      <c r="G136" s="159">
        <v>1</v>
      </c>
      <c r="H136" s="160" t="s">
        <v>479</v>
      </c>
      <c r="I136" s="161">
        <v>141105</v>
      </c>
      <c r="J136" s="162" t="s">
        <v>488</v>
      </c>
      <c r="K136" s="161">
        <v>10</v>
      </c>
      <c r="L136" s="163" t="s">
        <v>509</v>
      </c>
      <c r="M136" s="161" t="s">
        <v>510</v>
      </c>
      <c r="N136" s="164" t="s">
        <v>509</v>
      </c>
    </row>
    <row r="137" spans="1:14" ht="30" customHeight="1">
      <c r="A137" s="159">
        <v>1</v>
      </c>
      <c r="B137" s="160" t="s">
        <v>214</v>
      </c>
      <c r="C137" s="159">
        <v>4</v>
      </c>
      <c r="D137" s="160" t="s">
        <v>477</v>
      </c>
      <c r="E137" s="159">
        <v>1</v>
      </c>
      <c r="F137" s="160" t="s">
        <v>478</v>
      </c>
      <c r="G137" s="159">
        <v>1</v>
      </c>
      <c r="H137" s="160" t="s">
        <v>479</v>
      </c>
      <c r="I137" s="161">
        <v>141199</v>
      </c>
      <c r="J137" s="162" t="s">
        <v>511</v>
      </c>
      <c r="K137" s="161">
        <v>0</v>
      </c>
      <c r="L137" s="163" t="s">
        <v>217</v>
      </c>
      <c r="M137" s="161" t="s">
        <v>512</v>
      </c>
      <c r="N137" s="164" t="s">
        <v>513</v>
      </c>
    </row>
    <row r="138" spans="1:14" ht="30" customHeight="1">
      <c r="A138" s="159">
        <v>1</v>
      </c>
      <c r="B138" s="160" t="s">
        <v>214</v>
      </c>
      <c r="C138" s="159">
        <v>4</v>
      </c>
      <c r="D138" s="160" t="s">
        <v>477</v>
      </c>
      <c r="E138" s="159">
        <v>1</v>
      </c>
      <c r="F138" s="160" t="s">
        <v>478</v>
      </c>
      <c r="G138" s="159">
        <v>1</v>
      </c>
      <c r="H138" s="160" t="s">
        <v>479</v>
      </c>
      <c r="I138" s="161">
        <v>141199</v>
      </c>
      <c r="J138" s="162" t="s">
        <v>511</v>
      </c>
      <c r="K138" s="161">
        <v>1</v>
      </c>
      <c r="L138" s="163" t="s">
        <v>514</v>
      </c>
      <c r="M138" s="161" t="s">
        <v>515</v>
      </c>
      <c r="N138" s="162" t="s">
        <v>516</v>
      </c>
    </row>
    <row r="139" spans="1:14" ht="30" customHeight="1">
      <c r="A139" s="159">
        <v>1</v>
      </c>
      <c r="B139" s="160" t="s">
        <v>214</v>
      </c>
      <c r="C139" s="159">
        <v>4</v>
      </c>
      <c r="D139" s="160" t="s">
        <v>477</v>
      </c>
      <c r="E139" s="159">
        <v>1</v>
      </c>
      <c r="F139" s="160" t="s">
        <v>478</v>
      </c>
      <c r="G139" s="159">
        <v>2</v>
      </c>
      <c r="H139" s="160" t="s">
        <v>517</v>
      </c>
      <c r="I139" s="161">
        <v>141201</v>
      </c>
      <c r="J139" s="162" t="s">
        <v>65</v>
      </c>
      <c r="K139" s="161">
        <v>0</v>
      </c>
      <c r="L139" s="163" t="s">
        <v>217</v>
      </c>
      <c r="M139" s="161" t="s">
        <v>518</v>
      </c>
      <c r="N139" s="162" t="s">
        <v>519</v>
      </c>
    </row>
    <row r="140" spans="1:14" ht="30" customHeight="1">
      <c r="A140" s="159">
        <v>1</v>
      </c>
      <c r="B140" s="160" t="s">
        <v>214</v>
      </c>
      <c r="C140" s="159">
        <v>4</v>
      </c>
      <c r="D140" s="160" t="s">
        <v>477</v>
      </c>
      <c r="E140" s="159">
        <v>1</v>
      </c>
      <c r="F140" s="160" t="s">
        <v>478</v>
      </c>
      <c r="G140" s="159">
        <v>2</v>
      </c>
      <c r="H140" s="160" t="s">
        <v>517</v>
      </c>
      <c r="I140" s="161">
        <v>141201</v>
      </c>
      <c r="J140" s="162" t="s">
        <v>65</v>
      </c>
      <c r="K140" s="161">
        <v>1</v>
      </c>
      <c r="L140" s="163" t="s">
        <v>520</v>
      </c>
      <c r="M140" s="161" t="s">
        <v>521</v>
      </c>
      <c r="N140" s="164" t="s">
        <v>520</v>
      </c>
    </row>
    <row r="141" spans="1:14" ht="30" customHeight="1">
      <c r="A141" s="159">
        <v>1</v>
      </c>
      <c r="B141" s="160" t="s">
        <v>214</v>
      </c>
      <c r="C141" s="159">
        <v>4</v>
      </c>
      <c r="D141" s="160" t="s">
        <v>477</v>
      </c>
      <c r="E141" s="159">
        <v>1</v>
      </c>
      <c r="F141" s="160" t="s">
        <v>478</v>
      </c>
      <c r="G141" s="159">
        <v>2</v>
      </c>
      <c r="H141" s="160" t="s">
        <v>517</v>
      </c>
      <c r="I141" s="161">
        <v>141202</v>
      </c>
      <c r="J141" s="162" t="s">
        <v>66</v>
      </c>
      <c r="K141" s="161">
        <v>0</v>
      </c>
      <c r="L141" s="163" t="s">
        <v>217</v>
      </c>
      <c r="M141" s="161" t="s">
        <v>522</v>
      </c>
      <c r="N141" s="162" t="s">
        <v>523</v>
      </c>
    </row>
    <row r="142" spans="1:14" ht="30" customHeight="1">
      <c r="A142" s="159">
        <v>1</v>
      </c>
      <c r="B142" s="160" t="s">
        <v>214</v>
      </c>
      <c r="C142" s="159">
        <v>4</v>
      </c>
      <c r="D142" s="160" t="s">
        <v>477</v>
      </c>
      <c r="E142" s="159">
        <v>1</v>
      </c>
      <c r="F142" s="160" t="s">
        <v>478</v>
      </c>
      <c r="G142" s="159">
        <v>2</v>
      </c>
      <c r="H142" s="160" t="s">
        <v>517</v>
      </c>
      <c r="I142" s="161">
        <v>141202</v>
      </c>
      <c r="J142" s="162" t="s">
        <v>66</v>
      </c>
      <c r="K142" s="161">
        <v>1</v>
      </c>
      <c r="L142" s="163" t="s">
        <v>524</v>
      </c>
      <c r="M142" s="161" t="s">
        <v>525</v>
      </c>
      <c r="N142" s="164" t="s">
        <v>524</v>
      </c>
    </row>
    <row r="143" spans="1:14" ht="30" customHeight="1">
      <c r="A143" s="159">
        <v>1</v>
      </c>
      <c r="B143" s="160" t="s">
        <v>214</v>
      </c>
      <c r="C143" s="159">
        <v>4</v>
      </c>
      <c r="D143" s="160" t="s">
        <v>477</v>
      </c>
      <c r="E143" s="159">
        <v>1</v>
      </c>
      <c r="F143" s="160" t="s">
        <v>478</v>
      </c>
      <c r="G143" s="159">
        <v>2</v>
      </c>
      <c r="H143" s="160" t="s">
        <v>517</v>
      </c>
      <c r="I143" s="161">
        <v>141202</v>
      </c>
      <c r="J143" s="162" t="s">
        <v>66</v>
      </c>
      <c r="K143" s="161">
        <v>2</v>
      </c>
      <c r="L143" s="163" t="s">
        <v>526</v>
      </c>
      <c r="M143" s="161" t="s">
        <v>527</v>
      </c>
      <c r="N143" s="164" t="s">
        <v>526</v>
      </c>
    </row>
    <row r="144" spans="1:14" ht="30" customHeight="1">
      <c r="A144" s="159">
        <v>1</v>
      </c>
      <c r="B144" s="160" t="s">
        <v>214</v>
      </c>
      <c r="C144" s="159">
        <v>4</v>
      </c>
      <c r="D144" s="160" t="s">
        <v>477</v>
      </c>
      <c r="E144" s="159">
        <v>1</v>
      </c>
      <c r="F144" s="160" t="s">
        <v>478</v>
      </c>
      <c r="G144" s="159">
        <v>2</v>
      </c>
      <c r="H144" s="160" t="s">
        <v>517</v>
      </c>
      <c r="I144" s="161">
        <v>141202</v>
      </c>
      <c r="J144" s="162" t="s">
        <v>66</v>
      </c>
      <c r="K144" s="161">
        <v>3</v>
      </c>
      <c r="L144" s="163" t="s">
        <v>528</v>
      </c>
      <c r="M144" s="161" t="s">
        <v>529</v>
      </c>
      <c r="N144" s="164" t="s">
        <v>528</v>
      </c>
    </row>
    <row r="145" spans="1:14" ht="30" customHeight="1">
      <c r="A145" s="159">
        <v>1</v>
      </c>
      <c r="B145" s="160" t="s">
        <v>214</v>
      </c>
      <c r="C145" s="159">
        <v>4</v>
      </c>
      <c r="D145" s="160" t="s">
        <v>477</v>
      </c>
      <c r="E145" s="159">
        <v>1</v>
      </c>
      <c r="F145" s="160" t="s">
        <v>478</v>
      </c>
      <c r="G145" s="159">
        <v>2</v>
      </c>
      <c r="H145" s="160" t="s">
        <v>517</v>
      </c>
      <c r="I145" s="161">
        <v>141202</v>
      </c>
      <c r="J145" s="162" t="s">
        <v>66</v>
      </c>
      <c r="K145" s="161">
        <v>4</v>
      </c>
      <c r="L145" s="163" t="s">
        <v>530</v>
      </c>
      <c r="M145" s="161" t="s">
        <v>531</v>
      </c>
      <c r="N145" s="164" t="s">
        <v>530</v>
      </c>
    </row>
    <row r="146" spans="1:14" ht="30" customHeight="1">
      <c r="A146" s="159">
        <v>1</v>
      </c>
      <c r="B146" s="160" t="s">
        <v>214</v>
      </c>
      <c r="C146" s="159">
        <v>4</v>
      </c>
      <c r="D146" s="160" t="s">
        <v>477</v>
      </c>
      <c r="E146" s="159">
        <v>1</v>
      </c>
      <c r="F146" s="160" t="s">
        <v>478</v>
      </c>
      <c r="G146" s="159">
        <v>2</v>
      </c>
      <c r="H146" s="160" t="s">
        <v>517</v>
      </c>
      <c r="I146" s="161">
        <v>141202</v>
      </c>
      <c r="J146" s="162" t="s">
        <v>66</v>
      </c>
      <c r="K146" s="161">
        <v>5</v>
      </c>
      <c r="L146" s="163" t="s">
        <v>532</v>
      </c>
      <c r="M146" s="161" t="s">
        <v>533</v>
      </c>
      <c r="N146" s="164" t="s">
        <v>532</v>
      </c>
    </row>
    <row r="147" spans="1:14" ht="30" customHeight="1">
      <c r="A147" s="159">
        <v>1</v>
      </c>
      <c r="B147" s="160" t="s">
        <v>214</v>
      </c>
      <c r="C147" s="159">
        <v>4</v>
      </c>
      <c r="D147" s="160" t="s">
        <v>477</v>
      </c>
      <c r="E147" s="159">
        <v>1</v>
      </c>
      <c r="F147" s="160" t="s">
        <v>478</v>
      </c>
      <c r="G147" s="159">
        <v>2</v>
      </c>
      <c r="H147" s="160" t="s">
        <v>517</v>
      </c>
      <c r="I147" s="161">
        <v>141202</v>
      </c>
      <c r="J147" s="162" t="s">
        <v>66</v>
      </c>
      <c r="K147" s="161">
        <v>6</v>
      </c>
      <c r="L147" s="163" t="s">
        <v>534</v>
      </c>
      <c r="M147" s="161" t="s">
        <v>535</v>
      </c>
      <c r="N147" s="164" t="s">
        <v>534</v>
      </c>
    </row>
    <row r="148" spans="1:14" ht="30" customHeight="1">
      <c r="A148" s="159">
        <v>1</v>
      </c>
      <c r="B148" s="160" t="s">
        <v>214</v>
      </c>
      <c r="C148" s="159">
        <v>4</v>
      </c>
      <c r="D148" s="160" t="s">
        <v>477</v>
      </c>
      <c r="E148" s="159">
        <v>1</v>
      </c>
      <c r="F148" s="160" t="s">
        <v>478</v>
      </c>
      <c r="G148" s="159">
        <v>2</v>
      </c>
      <c r="H148" s="160" t="s">
        <v>517</v>
      </c>
      <c r="I148" s="161">
        <v>141202</v>
      </c>
      <c r="J148" s="162" t="s">
        <v>66</v>
      </c>
      <c r="K148" s="161">
        <v>7</v>
      </c>
      <c r="L148" s="163" t="s">
        <v>536</v>
      </c>
      <c r="M148" s="161" t="s">
        <v>537</v>
      </c>
      <c r="N148" s="164" t="s">
        <v>536</v>
      </c>
    </row>
    <row r="149" spans="1:14" ht="30" customHeight="1">
      <c r="A149" s="159">
        <v>1</v>
      </c>
      <c r="B149" s="160" t="s">
        <v>214</v>
      </c>
      <c r="C149" s="159">
        <v>4</v>
      </c>
      <c r="D149" s="160" t="s">
        <v>477</v>
      </c>
      <c r="E149" s="159">
        <v>1</v>
      </c>
      <c r="F149" s="160" t="s">
        <v>478</v>
      </c>
      <c r="G149" s="159">
        <v>2</v>
      </c>
      <c r="H149" s="160" t="s">
        <v>517</v>
      </c>
      <c r="I149" s="161">
        <v>141202</v>
      </c>
      <c r="J149" s="162" t="s">
        <v>66</v>
      </c>
      <c r="K149" s="161">
        <v>8</v>
      </c>
      <c r="L149" s="163" t="s">
        <v>538</v>
      </c>
      <c r="M149" s="161" t="s">
        <v>539</v>
      </c>
      <c r="N149" s="164" t="s">
        <v>538</v>
      </c>
    </row>
    <row r="150" spans="1:14" ht="30" customHeight="1">
      <c r="A150" s="159">
        <v>1</v>
      </c>
      <c r="B150" s="160" t="s">
        <v>214</v>
      </c>
      <c r="C150" s="159">
        <v>4</v>
      </c>
      <c r="D150" s="160" t="s">
        <v>477</v>
      </c>
      <c r="E150" s="159">
        <v>1</v>
      </c>
      <c r="F150" s="160" t="s">
        <v>478</v>
      </c>
      <c r="G150" s="159">
        <v>2</v>
      </c>
      <c r="H150" s="160" t="s">
        <v>517</v>
      </c>
      <c r="I150" s="161">
        <v>141202</v>
      </c>
      <c r="J150" s="162" t="s">
        <v>66</v>
      </c>
      <c r="K150" s="161">
        <v>9</v>
      </c>
      <c r="L150" s="163" t="s">
        <v>540</v>
      </c>
      <c r="M150" s="161" t="s">
        <v>541</v>
      </c>
      <c r="N150" s="164" t="s">
        <v>538</v>
      </c>
    </row>
    <row r="151" spans="1:14" ht="30" customHeight="1">
      <c r="A151" s="159">
        <v>1</v>
      </c>
      <c r="B151" s="160" t="s">
        <v>214</v>
      </c>
      <c r="C151" s="159">
        <v>4</v>
      </c>
      <c r="D151" s="160" t="s">
        <v>477</v>
      </c>
      <c r="E151" s="159">
        <v>1</v>
      </c>
      <c r="F151" s="160" t="s">
        <v>478</v>
      </c>
      <c r="G151" s="159">
        <v>2</v>
      </c>
      <c r="H151" s="160" t="s">
        <v>517</v>
      </c>
      <c r="I151" s="161">
        <v>141203</v>
      </c>
      <c r="J151" s="162" t="s">
        <v>67</v>
      </c>
      <c r="K151" s="161">
        <v>0</v>
      </c>
      <c r="L151" s="163" t="s">
        <v>217</v>
      </c>
      <c r="M151" s="161" t="s">
        <v>542</v>
      </c>
      <c r="N151" s="162" t="s">
        <v>543</v>
      </c>
    </row>
    <row r="152" spans="1:14" ht="30" customHeight="1">
      <c r="A152" s="159">
        <v>1</v>
      </c>
      <c r="B152" s="160" t="s">
        <v>214</v>
      </c>
      <c r="C152" s="159">
        <v>4</v>
      </c>
      <c r="D152" s="160" t="s">
        <v>477</v>
      </c>
      <c r="E152" s="159">
        <v>1</v>
      </c>
      <c r="F152" s="160" t="s">
        <v>478</v>
      </c>
      <c r="G152" s="159">
        <v>2</v>
      </c>
      <c r="H152" s="160" t="s">
        <v>517</v>
      </c>
      <c r="I152" s="161">
        <v>141203</v>
      </c>
      <c r="J152" s="162" t="s">
        <v>67</v>
      </c>
      <c r="K152" s="161">
        <v>1</v>
      </c>
      <c r="L152" s="163" t="s">
        <v>544</v>
      </c>
      <c r="M152" s="161" t="s">
        <v>545</v>
      </c>
      <c r="N152" s="164" t="s">
        <v>544</v>
      </c>
    </row>
    <row r="153" spans="1:14" ht="30" customHeight="1">
      <c r="A153" s="159">
        <v>1</v>
      </c>
      <c r="B153" s="160" t="s">
        <v>214</v>
      </c>
      <c r="C153" s="159">
        <v>4</v>
      </c>
      <c r="D153" s="160" t="s">
        <v>477</v>
      </c>
      <c r="E153" s="159">
        <v>1</v>
      </c>
      <c r="F153" s="160" t="s">
        <v>478</v>
      </c>
      <c r="G153" s="159">
        <v>2</v>
      </c>
      <c r="H153" s="160" t="s">
        <v>517</v>
      </c>
      <c r="I153" s="161">
        <v>141204</v>
      </c>
      <c r="J153" s="162" t="s">
        <v>68</v>
      </c>
      <c r="K153" s="161">
        <v>0</v>
      </c>
      <c r="L153" s="163" t="s">
        <v>217</v>
      </c>
      <c r="M153" s="161" t="s">
        <v>546</v>
      </c>
      <c r="N153" s="162" t="s">
        <v>547</v>
      </c>
    </row>
    <row r="154" spans="1:14" ht="30" customHeight="1">
      <c r="A154" s="159">
        <v>1</v>
      </c>
      <c r="B154" s="160" t="s">
        <v>214</v>
      </c>
      <c r="C154" s="159">
        <v>4</v>
      </c>
      <c r="D154" s="160" t="s">
        <v>477</v>
      </c>
      <c r="E154" s="159">
        <v>1</v>
      </c>
      <c r="F154" s="160" t="s">
        <v>478</v>
      </c>
      <c r="G154" s="159">
        <v>2</v>
      </c>
      <c r="H154" s="160" t="s">
        <v>517</v>
      </c>
      <c r="I154" s="161">
        <v>141205</v>
      </c>
      <c r="J154" s="162" t="s">
        <v>69</v>
      </c>
      <c r="K154" s="161">
        <v>0</v>
      </c>
      <c r="L154" s="163" t="s">
        <v>217</v>
      </c>
      <c r="M154" s="161" t="s">
        <v>548</v>
      </c>
      <c r="N154" s="162" t="s">
        <v>549</v>
      </c>
    </row>
    <row r="155" spans="1:14" ht="30" customHeight="1">
      <c r="A155" s="159">
        <v>1</v>
      </c>
      <c r="B155" s="160" t="s">
        <v>214</v>
      </c>
      <c r="C155" s="159">
        <v>4</v>
      </c>
      <c r="D155" s="160" t="s">
        <v>477</v>
      </c>
      <c r="E155" s="159">
        <v>1</v>
      </c>
      <c r="F155" s="160" t="s">
        <v>478</v>
      </c>
      <c r="G155" s="159">
        <v>2</v>
      </c>
      <c r="H155" s="160" t="s">
        <v>517</v>
      </c>
      <c r="I155" s="161">
        <v>141205</v>
      </c>
      <c r="J155" s="162" t="s">
        <v>69</v>
      </c>
      <c r="K155" s="161">
        <v>1</v>
      </c>
      <c r="L155" s="163" t="s">
        <v>550</v>
      </c>
      <c r="M155" s="161" t="s">
        <v>551</v>
      </c>
      <c r="N155" s="164" t="s">
        <v>550</v>
      </c>
    </row>
    <row r="156" spans="1:14" ht="30" customHeight="1">
      <c r="A156" s="159">
        <v>1</v>
      </c>
      <c r="B156" s="160" t="s">
        <v>214</v>
      </c>
      <c r="C156" s="159">
        <v>4</v>
      </c>
      <c r="D156" s="160" t="s">
        <v>477</v>
      </c>
      <c r="E156" s="159">
        <v>1</v>
      </c>
      <c r="F156" s="160" t="s">
        <v>478</v>
      </c>
      <c r="G156" s="159">
        <v>2</v>
      </c>
      <c r="H156" s="160" t="s">
        <v>517</v>
      </c>
      <c r="I156" s="161">
        <v>141205</v>
      </c>
      <c r="J156" s="162" t="s">
        <v>69</v>
      </c>
      <c r="K156" s="161">
        <v>2</v>
      </c>
      <c r="L156" s="163" t="s">
        <v>552</v>
      </c>
      <c r="M156" s="161" t="s">
        <v>553</v>
      </c>
      <c r="N156" s="164" t="s">
        <v>552</v>
      </c>
    </row>
    <row r="157" spans="1:14" ht="30" customHeight="1">
      <c r="A157" s="159">
        <v>1</v>
      </c>
      <c r="B157" s="160" t="s">
        <v>214</v>
      </c>
      <c r="C157" s="159">
        <v>4</v>
      </c>
      <c r="D157" s="160" t="s">
        <v>477</v>
      </c>
      <c r="E157" s="159">
        <v>1</v>
      </c>
      <c r="F157" s="160" t="s">
        <v>478</v>
      </c>
      <c r="G157" s="159">
        <v>2</v>
      </c>
      <c r="H157" s="160" t="s">
        <v>517</v>
      </c>
      <c r="I157" s="161">
        <v>141205</v>
      </c>
      <c r="J157" s="162" t="s">
        <v>69</v>
      </c>
      <c r="K157" s="161">
        <v>3</v>
      </c>
      <c r="L157" s="163" t="s">
        <v>554</v>
      </c>
      <c r="M157" s="161" t="s">
        <v>555</v>
      </c>
      <c r="N157" s="164" t="s">
        <v>554</v>
      </c>
    </row>
    <row r="158" spans="1:14" ht="30" customHeight="1">
      <c r="A158" s="159">
        <v>1</v>
      </c>
      <c r="B158" s="160" t="s">
        <v>214</v>
      </c>
      <c r="C158" s="159">
        <v>4</v>
      </c>
      <c r="D158" s="160" t="s">
        <v>477</v>
      </c>
      <c r="E158" s="159">
        <v>1</v>
      </c>
      <c r="F158" s="160" t="s">
        <v>478</v>
      </c>
      <c r="G158" s="159">
        <v>2</v>
      </c>
      <c r="H158" s="160" t="s">
        <v>517</v>
      </c>
      <c r="I158" s="161">
        <v>141205</v>
      </c>
      <c r="J158" s="162" t="s">
        <v>69</v>
      </c>
      <c r="K158" s="161">
        <v>4</v>
      </c>
      <c r="L158" s="163" t="s">
        <v>556</v>
      </c>
      <c r="M158" s="161" t="s">
        <v>557</v>
      </c>
      <c r="N158" s="164" t="s">
        <v>556</v>
      </c>
    </row>
    <row r="159" spans="1:14" ht="30" customHeight="1">
      <c r="A159" s="159">
        <v>1</v>
      </c>
      <c r="B159" s="160" t="s">
        <v>214</v>
      </c>
      <c r="C159" s="159">
        <v>4</v>
      </c>
      <c r="D159" s="160" t="s">
        <v>477</v>
      </c>
      <c r="E159" s="159">
        <v>1</v>
      </c>
      <c r="F159" s="160" t="s">
        <v>478</v>
      </c>
      <c r="G159" s="159">
        <v>2</v>
      </c>
      <c r="H159" s="160" t="s">
        <v>517</v>
      </c>
      <c r="I159" s="161">
        <v>141206</v>
      </c>
      <c r="J159" s="162" t="s">
        <v>70</v>
      </c>
      <c r="K159" s="161">
        <v>0</v>
      </c>
      <c r="L159" s="163" t="s">
        <v>217</v>
      </c>
      <c r="M159" s="161" t="s">
        <v>558</v>
      </c>
      <c r="N159" s="162" t="s">
        <v>559</v>
      </c>
    </row>
    <row r="160" spans="1:14" ht="30" customHeight="1">
      <c r="A160" s="159">
        <v>1</v>
      </c>
      <c r="B160" s="160" t="s">
        <v>214</v>
      </c>
      <c r="C160" s="159">
        <v>4</v>
      </c>
      <c r="D160" s="160" t="s">
        <v>477</v>
      </c>
      <c r="E160" s="159">
        <v>1</v>
      </c>
      <c r="F160" s="160" t="s">
        <v>478</v>
      </c>
      <c r="G160" s="159">
        <v>2</v>
      </c>
      <c r="H160" s="160" t="s">
        <v>517</v>
      </c>
      <c r="I160" s="161">
        <v>141206</v>
      </c>
      <c r="J160" s="162" t="s">
        <v>70</v>
      </c>
      <c r="K160" s="161">
        <v>1</v>
      </c>
      <c r="L160" s="163" t="s">
        <v>560</v>
      </c>
      <c r="M160" s="161" t="s">
        <v>561</v>
      </c>
      <c r="N160" s="164" t="s">
        <v>560</v>
      </c>
    </row>
    <row r="161" spans="1:14" ht="30" customHeight="1">
      <c r="A161" s="159">
        <v>1</v>
      </c>
      <c r="B161" s="160" t="s">
        <v>214</v>
      </c>
      <c r="C161" s="159">
        <v>4</v>
      </c>
      <c r="D161" s="160" t="s">
        <v>477</v>
      </c>
      <c r="E161" s="159">
        <v>1</v>
      </c>
      <c r="F161" s="160" t="s">
        <v>478</v>
      </c>
      <c r="G161" s="159">
        <v>2</v>
      </c>
      <c r="H161" s="160" t="s">
        <v>517</v>
      </c>
      <c r="I161" s="161">
        <v>141207</v>
      </c>
      <c r="J161" s="162" t="s">
        <v>562</v>
      </c>
      <c r="K161" s="161">
        <v>0</v>
      </c>
      <c r="L161" s="163" t="s">
        <v>217</v>
      </c>
      <c r="M161" s="161" t="s">
        <v>563</v>
      </c>
      <c r="N161" s="162" t="s">
        <v>564</v>
      </c>
    </row>
    <row r="162" spans="1:14" ht="30" customHeight="1">
      <c r="A162" s="159">
        <v>1</v>
      </c>
      <c r="B162" s="160" t="s">
        <v>214</v>
      </c>
      <c r="C162" s="159">
        <v>4</v>
      </c>
      <c r="D162" s="160" t="s">
        <v>477</v>
      </c>
      <c r="E162" s="159">
        <v>1</v>
      </c>
      <c r="F162" s="160" t="s">
        <v>478</v>
      </c>
      <c r="G162" s="159">
        <v>2</v>
      </c>
      <c r="H162" s="160" t="s">
        <v>517</v>
      </c>
      <c r="I162" s="161">
        <v>141207</v>
      </c>
      <c r="J162" s="162" t="s">
        <v>562</v>
      </c>
      <c r="K162" s="161">
        <v>1</v>
      </c>
      <c r="L162" s="163" t="s">
        <v>565</v>
      </c>
      <c r="M162" s="161" t="s">
        <v>566</v>
      </c>
      <c r="N162" s="164" t="s">
        <v>565</v>
      </c>
    </row>
    <row r="163" spans="1:14" ht="30" customHeight="1">
      <c r="A163" s="159">
        <v>1</v>
      </c>
      <c r="B163" s="160" t="s">
        <v>214</v>
      </c>
      <c r="C163" s="159">
        <v>4</v>
      </c>
      <c r="D163" s="160" t="s">
        <v>477</v>
      </c>
      <c r="E163" s="159">
        <v>1</v>
      </c>
      <c r="F163" s="160" t="s">
        <v>478</v>
      </c>
      <c r="G163" s="159">
        <v>2</v>
      </c>
      <c r="H163" s="160" t="s">
        <v>517</v>
      </c>
      <c r="I163" s="161">
        <v>141207</v>
      </c>
      <c r="J163" s="162" t="s">
        <v>562</v>
      </c>
      <c r="K163" s="161">
        <v>2</v>
      </c>
      <c r="L163" s="163" t="s">
        <v>567</v>
      </c>
      <c r="M163" s="161" t="s">
        <v>568</v>
      </c>
      <c r="N163" s="164" t="s">
        <v>567</v>
      </c>
    </row>
    <row r="164" spans="1:14" ht="30" customHeight="1">
      <c r="A164" s="159">
        <v>1</v>
      </c>
      <c r="B164" s="160" t="s">
        <v>214</v>
      </c>
      <c r="C164" s="159">
        <v>4</v>
      </c>
      <c r="D164" s="160" t="s">
        <v>477</v>
      </c>
      <c r="E164" s="159">
        <v>1</v>
      </c>
      <c r="F164" s="160" t="s">
        <v>478</v>
      </c>
      <c r="G164" s="159">
        <v>2</v>
      </c>
      <c r="H164" s="160" t="s">
        <v>517</v>
      </c>
      <c r="I164" s="161">
        <v>141207</v>
      </c>
      <c r="J164" s="162" t="s">
        <v>562</v>
      </c>
      <c r="K164" s="161">
        <v>3</v>
      </c>
      <c r="L164" s="163" t="s">
        <v>569</v>
      </c>
      <c r="M164" s="161" t="s">
        <v>570</v>
      </c>
      <c r="N164" s="164" t="s">
        <v>569</v>
      </c>
    </row>
    <row r="165" spans="1:14" ht="30" customHeight="1">
      <c r="A165" s="159">
        <v>1</v>
      </c>
      <c r="B165" s="160" t="s">
        <v>214</v>
      </c>
      <c r="C165" s="159">
        <v>4</v>
      </c>
      <c r="D165" s="160" t="s">
        <v>477</v>
      </c>
      <c r="E165" s="159">
        <v>1</v>
      </c>
      <c r="F165" s="160" t="s">
        <v>478</v>
      </c>
      <c r="G165" s="159">
        <v>2</v>
      </c>
      <c r="H165" s="160" t="s">
        <v>517</v>
      </c>
      <c r="I165" s="161">
        <v>141207</v>
      </c>
      <c r="J165" s="162" t="s">
        <v>562</v>
      </c>
      <c r="K165" s="161">
        <v>4</v>
      </c>
      <c r="L165" s="163" t="s">
        <v>571</v>
      </c>
      <c r="M165" s="161" t="s">
        <v>572</v>
      </c>
      <c r="N165" s="164" t="s">
        <v>571</v>
      </c>
    </row>
    <row r="166" spans="1:14" ht="30" customHeight="1">
      <c r="A166" s="159">
        <v>1</v>
      </c>
      <c r="B166" s="160" t="s">
        <v>214</v>
      </c>
      <c r="C166" s="159">
        <v>4</v>
      </c>
      <c r="D166" s="160" t="s">
        <v>477</v>
      </c>
      <c r="E166" s="159">
        <v>1</v>
      </c>
      <c r="F166" s="160" t="s">
        <v>478</v>
      </c>
      <c r="G166" s="159">
        <v>2</v>
      </c>
      <c r="H166" s="160" t="s">
        <v>517</v>
      </c>
      <c r="I166" s="161">
        <v>141208</v>
      </c>
      <c r="J166" s="162" t="s">
        <v>86</v>
      </c>
      <c r="K166" s="161">
        <v>0</v>
      </c>
      <c r="L166" s="163" t="s">
        <v>217</v>
      </c>
      <c r="M166" s="161" t="s">
        <v>573</v>
      </c>
      <c r="N166" s="162" t="s">
        <v>574</v>
      </c>
    </row>
    <row r="167" spans="1:14" ht="30" customHeight="1">
      <c r="A167" s="159">
        <v>1</v>
      </c>
      <c r="B167" s="160" t="s">
        <v>214</v>
      </c>
      <c r="C167" s="159">
        <v>4</v>
      </c>
      <c r="D167" s="160" t="s">
        <v>477</v>
      </c>
      <c r="E167" s="159">
        <v>1</v>
      </c>
      <c r="F167" s="160" t="s">
        <v>478</v>
      </c>
      <c r="G167" s="159">
        <v>2</v>
      </c>
      <c r="H167" s="160" t="s">
        <v>517</v>
      </c>
      <c r="I167" s="161">
        <v>141208</v>
      </c>
      <c r="J167" s="162" t="s">
        <v>86</v>
      </c>
      <c r="K167" s="161">
        <v>1</v>
      </c>
      <c r="L167" s="163" t="s">
        <v>575</v>
      </c>
      <c r="M167" s="161" t="s">
        <v>576</v>
      </c>
      <c r="N167" s="164" t="s">
        <v>577</v>
      </c>
    </row>
    <row r="168" spans="1:14" ht="30" customHeight="1">
      <c r="A168" s="159">
        <v>1</v>
      </c>
      <c r="B168" s="160" t="s">
        <v>214</v>
      </c>
      <c r="C168" s="159">
        <v>4</v>
      </c>
      <c r="D168" s="160" t="s">
        <v>477</v>
      </c>
      <c r="E168" s="159">
        <v>1</v>
      </c>
      <c r="F168" s="160" t="s">
        <v>478</v>
      </c>
      <c r="G168" s="159">
        <v>2</v>
      </c>
      <c r="H168" s="160" t="s">
        <v>517</v>
      </c>
      <c r="I168" s="161">
        <v>141208</v>
      </c>
      <c r="J168" s="162" t="s">
        <v>86</v>
      </c>
      <c r="K168" s="161">
        <v>2</v>
      </c>
      <c r="L168" s="163" t="s">
        <v>578</v>
      </c>
      <c r="M168" s="161" t="s">
        <v>579</v>
      </c>
      <c r="N168" s="164" t="s">
        <v>580</v>
      </c>
    </row>
    <row r="169" spans="1:14" ht="30" customHeight="1">
      <c r="A169" s="159">
        <v>1</v>
      </c>
      <c r="B169" s="160" t="s">
        <v>214</v>
      </c>
      <c r="C169" s="159">
        <v>4</v>
      </c>
      <c r="D169" s="160" t="s">
        <v>477</v>
      </c>
      <c r="E169" s="159">
        <v>1</v>
      </c>
      <c r="F169" s="160" t="s">
        <v>478</v>
      </c>
      <c r="G169" s="159">
        <v>2</v>
      </c>
      <c r="H169" s="160" t="s">
        <v>517</v>
      </c>
      <c r="I169" s="161">
        <v>141208</v>
      </c>
      <c r="J169" s="162" t="s">
        <v>86</v>
      </c>
      <c r="K169" s="161">
        <v>3</v>
      </c>
      <c r="L169" s="163" t="s">
        <v>581</v>
      </c>
      <c r="M169" s="161" t="s">
        <v>582</v>
      </c>
      <c r="N169" s="164" t="s">
        <v>583</v>
      </c>
    </row>
    <row r="170" spans="1:14" ht="30" customHeight="1">
      <c r="A170" s="159">
        <v>1</v>
      </c>
      <c r="B170" s="160" t="s">
        <v>214</v>
      </c>
      <c r="C170" s="159">
        <v>4</v>
      </c>
      <c r="D170" s="160" t="s">
        <v>477</v>
      </c>
      <c r="E170" s="159">
        <v>1</v>
      </c>
      <c r="F170" s="160" t="s">
        <v>478</v>
      </c>
      <c r="G170" s="159">
        <v>2</v>
      </c>
      <c r="H170" s="160" t="s">
        <v>517</v>
      </c>
      <c r="I170" s="161">
        <v>141208</v>
      </c>
      <c r="J170" s="162" t="s">
        <v>86</v>
      </c>
      <c r="K170" s="161">
        <v>4</v>
      </c>
      <c r="L170" s="163" t="s">
        <v>584</v>
      </c>
      <c r="M170" s="161" t="s">
        <v>585</v>
      </c>
      <c r="N170" s="164" t="s">
        <v>586</v>
      </c>
    </row>
    <row r="171" spans="1:14" ht="30" customHeight="1">
      <c r="A171" s="159">
        <v>1</v>
      </c>
      <c r="B171" s="160" t="s">
        <v>214</v>
      </c>
      <c r="C171" s="159">
        <v>4</v>
      </c>
      <c r="D171" s="160" t="s">
        <v>477</v>
      </c>
      <c r="E171" s="159">
        <v>1</v>
      </c>
      <c r="F171" s="160" t="s">
        <v>478</v>
      </c>
      <c r="G171" s="159">
        <v>2</v>
      </c>
      <c r="H171" s="160" t="s">
        <v>517</v>
      </c>
      <c r="I171" s="161">
        <v>141208</v>
      </c>
      <c r="J171" s="162" t="s">
        <v>86</v>
      </c>
      <c r="K171" s="161">
        <v>5</v>
      </c>
      <c r="L171" s="163" t="s">
        <v>587</v>
      </c>
      <c r="M171" s="161" t="s">
        <v>588</v>
      </c>
      <c r="N171" s="164" t="s">
        <v>589</v>
      </c>
    </row>
    <row r="172" spans="1:14" ht="30" customHeight="1">
      <c r="A172" s="159">
        <v>1</v>
      </c>
      <c r="B172" s="160" t="s">
        <v>214</v>
      </c>
      <c r="C172" s="159">
        <v>4</v>
      </c>
      <c r="D172" s="160" t="s">
        <v>477</v>
      </c>
      <c r="E172" s="159">
        <v>1</v>
      </c>
      <c r="F172" s="160" t="s">
        <v>478</v>
      </c>
      <c r="G172" s="159">
        <v>2</v>
      </c>
      <c r="H172" s="160" t="s">
        <v>517</v>
      </c>
      <c r="I172" s="161">
        <v>141208</v>
      </c>
      <c r="J172" s="162" t="s">
        <v>86</v>
      </c>
      <c r="K172" s="161">
        <v>6</v>
      </c>
      <c r="L172" s="163" t="s">
        <v>590</v>
      </c>
      <c r="M172" s="161" t="s">
        <v>591</v>
      </c>
      <c r="N172" s="164" t="s">
        <v>592</v>
      </c>
    </row>
    <row r="173" spans="1:14" ht="30" customHeight="1">
      <c r="A173" s="159">
        <v>1</v>
      </c>
      <c r="B173" s="160" t="s">
        <v>214</v>
      </c>
      <c r="C173" s="159">
        <v>4</v>
      </c>
      <c r="D173" s="160" t="s">
        <v>477</v>
      </c>
      <c r="E173" s="159">
        <v>1</v>
      </c>
      <c r="F173" s="160" t="s">
        <v>478</v>
      </c>
      <c r="G173" s="159">
        <v>2</v>
      </c>
      <c r="H173" s="160" t="s">
        <v>517</v>
      </c>
      <c r="I173" s="161">
        <v>141208</v>
      </c>
      <c r="J173" s="162" t="s">
        <v>86</v>
      </c>
      <c r="K173" s="161">
        <v>7</v>
      </c>
      <c r="L173" s="163" t="s">
        <v>593</v>
      </c>
      <c r="M173" s="161" t="s">
        <v>594</v>
      </c>
      <c r="N173" s="164" t="s">
        <v>595</v>
      </c>
    </row>
    <row r="174" spans="1:14" ht="30" customHeight="1">
      <c r="A174" s="159">
        <v>1</v>
      </c>
      <c r="B174" s="160" t="s">
        <v>214</v>
      </c>
      <c r="C174" s="159">
        <v>4</v>
      </c>
      <c r="D174" s="160" t="s">
        <v>477</v>
      </c>
      <c r="E174" s="159">
        <v>1</v>
      </c>
      <c r="F174" s="160" t="s">
        <v>478</v>
      </c>
      <c r="G174" s="159">
        <v>2</v>
      </c>
      <c r="H174" s="160" t="s">
        <v>517</v>
      </c>
      <c r="I174" s="161">
        <v>141208</v>
      </c>
      <c r="J174" s="162" t="s">
        <v>86</v>
      </c>
      <c r="K174" s="161">
        <v>8</v>
      </c>
      <c r="L174" s="163" t="s">
        <v>596</v>
      </c>
      <c r="M174" s="161" t="s">
        <v>597</v>
      </c>
      <c r="N174" s="164" t="s">
        <v>596</v>
      </c>
    </row>
    <row r="175" spans="1:14" ht="30" customHeight="1">
      <c r="A175" s="159">
        <v>1</v>
      </c>
      <c r="B175" s="160" t="s">
        <v>214</v>
      </c>
      <c r="C175" s="159">
        <v>4</v>
      </c>
      <c r="D175" s="160" t="s">
        <v>477</v>
      </c>
      <c r="E175" s="159">
        <v>1</v>
      </c>
      <c r="F175" s="160" t="s">
        <v>478</v>
      </c>
      <c r="G175" s="159">
        <v>2</v>
      </c>
      <c r="H175" s="160" t="s">
        <v>517</v>
      </c>
      <c r="I175" s="161">
        <v>141208</v>
      </c>
      <c r="J175" s="162" t="s">
        <v>86</v>
      </c>
      <c r="K175" s="161">
        <v>9</v>
      </c>
      <c r="L175" s="163" t="s">
        <v>598</v>
      </c>
      <c r="M175" s="161" t="s">
        <v>599</v>
      </c>
      <c r="N175" s="164" t="s">
        <v>598</v>
      </c>
    </row>
    <row r="176" spans="1:14" ht="30" customHeight="1">
      <c r="A176" s="159">
        <v>1</v>
      </c>
      <c r="B176" s="160" t="s">
        <v>214</v>
      </c>
      <c r="C176" s="159">
        <v>4</v>
      </c>
      <c r="D176" s="160" t="s">
        <v>477</v>
      </c>
      <c r="E176" s="159">
        <v>1</v>
      </c>
      <c r="F176" s="160" t="s">
        <v>478</v>
      </c>
      <c r="G176" s="159">
        <v>2</v>
      </c>
      <c r="H176" s="160" t="s">
        <v>517</v>
      </c>
      <c r="I176" s="161">
        <v>141209</v>
      </c>
      <c r="J176" s="162" t="s">
        <v>600</v>
      </c>
      <c r="K176" s="161">
        <v>0</v>
      </c>
      <c r="L176" s="163" t="s">
        <v>217</v>
      </c>
      <c r="M176" s="161" t="s">
        <v>601</v>
      </c>
      <c r="N176" s="162" t="s">
        <v>602</v>
      </c>
    </row>
    <row r="177" spans="1:14" ht="30" customHeight="1">
      <c r="A177" s="159">
        <v>1</v>
      </c>
      <c r="B177" s="160" t="s">
        <v>214</v>
      </c>
      <c r="C177" s="159">
        <v>4</v>
      </c>
      <c r="D177" s="160" t="s">
        <v>477</v>
      </c>
      <c r="E177" s="159">
        <v>1</v>
      </c>
      <c r="F177" s="160" t="s">
        <v>478</v>
      </c>
      <c r="G177" s="159">
        <v>2</v>
      </c>
      <c r="H177" s="160" t="s">
        <v>517</v>
      </c>
      <c r="I177" s="161">
        <v>141209</v>
      </c>
      <c r="J177" s="162" t="s">
        <v>600</v>
      </c>
      <c r="K177" s="161">
        <v>1</v>
      </c>
      <c r="L177" s="163" t="s">
        <v>603</v>
      </c>
      <c r="M177" s="161" t="s">
        <v>604</v>
      </c>
      <c r="N177" s="164" t="s">
        <v>603</v>
      </c>
    </row>
    <row r="178" spans="1:14" ht="30" customHeight="1">
      <c r="A178" s="159">
        <v>1</v>
      </c>
      <c r="B178" s="160" t="s">
        <v>214</v>
      </c>
      <c r="C178" s="159">
        <v>4</v>
      </c>
      <c r="D178" s="160" t="s">
        <v>477</v>
      </c>
      <c r="E178" s="159">
        <v>1</v>
      </c>
      <c r="F178" s="160" t="s">
        <v>478</v>
      </c>
      <c r="G178" s="159">
        <v>2</v>
      </c>
      <c r="H178" s="160" t="s">
        <v>517</v>
      </c>
      <c r="I178" s="161">
        <v>141209</v>
      </c>
      <c r="J178" s="162" t="s">
        <v>600</v>
      </c>
      <c r="K178" s="161">
        <v>2</v>
      </c>
      <c r="L178" s="163" t="s">
        <v>605</v>
      </c>
      <c r="M178" s="161" t="s">
        <v>606</v>
      </c>
      <c r="N178" s="164" t="s">
        <v>605</v>
      </c>
    </row>
    <row r="179" spans="1:14" ht="30" customHeight="1">
      <c r="A179" s="159">
        <v>1</v>
      </c>
      <c r="B179" s="160" t="s">
        <v>214</v>
      </c>
      <c r="C179" s="159">
        <v>4</v>
      </c>
      <c r="D179" s="160" t="s">
        <v>477</v>
      </c>
      <c r="E179" s="159">
        <v>1</v>
      </c>
      <c r="F179" s="160" t="s">
        <v>478</v>
      </c>
      <c r="G179" s="159">
        <v>2</v>
      </c>
      <c r="H179" s="160" t="s">
        <v>517</v>
      </c>
      <c r="I179" s="161">
        <v>141209</v>
      </c>
      <c r="J179" s="162" t="s">
        <v>600</v>
      </c>
      <c r="K179" s="161">
        <v>3</v>
      </c>
      <c r="L179" s="163" t="s">
        <v>607</v>
      </c>
      <c r="M179" s="161" t="s">
        <v>608</v>
      </c>
      <c r="N179" s="164" t="s">
        <v>609</v>
      </c>
    </row>
    <row r="180" spans="1:14" ht="30" customHeight="1">
      <c r="A180" s="159">
        <v>1</v>
      </c>
      <c r="B180" s="160" t="s">
        <v>214</v>
      </c>
      <c r="C180" s="159">
        <v>4</v>
      </c>
      <c r="D180" s="160" t="s">
        <v>477</v>
      </c>
      <c r="E180" s="159">
        <v>1</v>
      </c>
      <c r="F180" s="160" t="s">
        <v>478</v>
      </c>
      <c r="G180" s="159">
        <v>2</v>
      </c>
      <c r="H180" s="160" t="s">
        <v>517</v>
      </c>
      <c r="I180" s="161">
        <v>141209</v>
      </c>
      <c r="J180" s="162" t="s">
        <v>600</v>
      </c>
      <c r="K180" s="161">
        <v>4</v>
      </c>
      <c r="L180" s="163" t="s">
        <v>610</v>
      </c>
      <c r="M180" s="161" t="s">
        <v>611</v>
      </c>
      <c r="N180" s="164" t="s">
        <v>610</v>
      </c>
    </row>
    <row r="181" spans="1:14" ht="30" customHeight="1">
      <c r="A181" s="159">
        <v>1</v>
      </c>
      <c r="B181" s="160" t="s">
        <v>214</v>
      </c>
      <c r="C181" s="159">
        <v>4</v>
      </c>
      <c r="D181" s="160" t="s">
        <v>477</v>
      </c>
      <c r="E181" s="159">
        <v>1</v>
      </c>
      <c r="F181" s="160" t="s">
        <v>478</v>
      </c>
      <c r="G181" s="159">
        <v>2</v>
      </c>
      <c r="H181" s="160" t="s">
        <v>517</v>
      </c>
      <c r="I181" s="161">
        <v>141209</v>
      </c>
      <c r="J181" s="162" t="s">
        <v>600</v>
      </c>
      <c r="K181" s="161">
        <v>5</v>
      </c>
      <c r="L181" s="163" t="s">
        <v>612</v>
      </c>
      <c r="M181" s="161" t="s">
        <v>613</v>
      </c>
      <c r="N181" s="164" t="s">
        <v>612</v>
      </c>
    </row>
    <row r="182" spans="1:14" ht="30" customHeight="1">
      <c r="A182" s="159">
        <v>1</v>
      </c>
      <c r="B182" s="160" t="s">
        <v>214</v>
      </c>
      <c r="C182" s="159">
        <v>4</v>
      </c>
      <c r="D182" s="160" t="s">
        <v>477</v>
      </c>
      <c r="E182" s="159">
        <v>1</v>
      </c>
      <c r="F182" s="160" t="s">
        <v>478</v>
      </c>
      <c r="G182" s="159">
        <v>2</v>
      </c>
      <c r="H182" s="160" t="s">
        <v>517</v>
      </c>
      <c r="I182" s="161">
        <v>141209</v>
      </c>
      <c r="J182" s="162" t="s">
        <v>600</v>
      </c>
      <c r="K182" s="161">
        <v>6</v>
      </c>
      <c r="L182" s="163" t="s">
        <v>614</v>
      </c>
      <c r="M182" s="161" t="s">
        <v>615</v>
      </c>
      <c r="N182" s="164" t="s">
        <v>614</v>
      </c>
    </row>
    <row r="183" spans="1:14" ht="30" customHeight="1">
      <c r="A183" s="159">
        <v>1</v>
      </c>
      <c r="B183" s="160" t="s">
        <v>214</v>
      </c>
      <c r="C183" s="159">
        <v>4</v>
      </c>
      <c r="D183" s="160" t="s">
        <v>477</v>
      </c>
      <c r="E183" s="159">
        <v>1</v>
      </c>
      <c r="F183" s="160" t="s">
        <v>478</v>
      </c>
      <c r="G183" s="159">
        <v>2</v>
      </c>
      <c r="H183" s="160" t="s">
        <v>517</v>
      </c>
      <c r="I183" s="161">
        <v>141210</v>
      </c>
      <c r="J183" s="162" t="s">
        <v>616</v>
      </c>
      <c r="K183" s="161">
        <v>0</v>
      </c>
      <c r="L183" s="163" t="s">
        <v>217</v>
      </c>
      <c r="M183" s="161" t="s">
        <v>617</v>
      </c>
      <c r="N183" s="162" t="s">
        <v>618</v>
      </c>
    </row>
    <row r="184" spans="1:14" ht="30" customHeight="1">
      <c r="A184" s="159">
        <v>1</v>
      </c>
      <c r="B184" s="160" t="s">
        <v>214</v>
      </c>
      <c r="C184" s="159">
        <v>4</v>
      </c>
      <c r="D184" s="160" t="s">
        <v>477</v>
      </c>
      <c r="E184" s="159">
        <v>1</v>
      </c>
      <c r="F184" s="160" t="s">
        <v>478</v>
      </c>
      <c r="G184" s="159">
        <v>2</v>
      </c>
      <c r="H184" s="160" t="s">
        <v>517</v>
      </c>
      <c r="I184" s="161">
        <v>141210</v>
      </c>
      <c r="J184" s="162" t="s">
        <v>616</v>
      </c>
      <c r="K184" s="161">
        <v>1</v>
      </c>
      <c r="L184" s="163" t="s">
        <v>619</v>
      </c>
      <c r="M184" s="161" t="s">
        <v>620</v>
      </c>
      <c r="N184" s="164" t="s">
        <v>619</v>
      </c>
    </row>
    <row r="185" spans="1:14" ht="30" customHeight="1">
      <c r="A185" s="159">
        <v>1</v>
      </c>
      <c r="B185" s="160" t="s">
        <v>214</v>
      </c>
      <c r="C185" s="159">
        <v>4</v>
      </c>
      <c r="D185" s="160" t="s">
        <v>477</v>
      </c>
      <c r="E185" s="159">
        <v>1</v>
      </c>
      <c r="F185" s="160" t="s">
        <v>478</v>
      </c>
      <c r="G185" s="159">
        <v>2</v>
      </c>
      <c r="H185" s="160" t="s">
        <v>517</v>
      </c>
      <c r="I185" s="161">
        <v>141210</v>
      </c>
      <c r="J185" s="162" t="s">
        <v>616</v>
      </c>
      <c r="K185" s="161">
        <v>2</v>
      </c>
      <c r="L185" s="163" t="s">
        <v>621</v>
      </c>
      <c r="M185" s="161" t="s">
        <v>622</v>
      </c>
      <c r="N185" s="164" t="s">
        <v>619</v>
      </c>
    </row>
    <row r="186" spans="1:14" ht="30" customHeight="1">
      <c r="A186" s="159">
        <v>1</v>
      </c>
      <c r="B186" s="160" t="s">
        <v>214</v>
      </c>
      <c r="C186" s="159">
        <v>4</v>
      </c>
      <c r="D186" s="160" t="s">
        <v>477</v>
      </c>
      <c r="E186" s="159">
        <v>1</v>
      </c>
      <c r="F186" s="160" t="s">
        <v>478</v>
      </c>
      <c r="G186" s="159">
        <v>2</v>
      </c>
      <c r="H186" s="160" t="s">
        <v>517</v>
      </c>
      <c r="I186" s="161">
        <v>141211</v>
      </c>
      <c r="J186" s="162" t="s">
        <v>95</v>
      </c>
      <c r="K186" s="161">
        <v>0</v>
      </c>
      <c r="L186" s="163" t="s">
        <v>217</v>
      </c>
      <c r="M186" s="161" t="s">
        <v>623</v>
      </c>
      <c r="N186" s="162" t="s">
        <v>624</v>
      </c>
    </row>
    <row r="187" spans="1:14" ht="30" customHeight="1">
      <c r="A187" s="159">
        <v>1</v>
      </c>
      <c r="B187" s="160" t="s">
        <v>214</v>
      </c>
      <c r="C187" s="159">
        <v>4</v>
      </c>
      <c r="D187" s="160" t="s">
        <v>477</v>
      </c>
      <c r="E187" s="159">
        <v>1</v>
      </c>
      <c r="F187" s="160" t="s">
        <v>478</v>
      </c>
      <c r="G187" s="159">
        <v>2</v>
      </c>
      <c r="H187" s="160" t="s">
        <v>517</v>
      </c>
      <c r="I187" s="161">
        <v>141212</v>
      </c>
      <c r="J187" s="162" t="s">
        <v>625</v>
      </c>
      <c r="K187" s="161">
        <v>0</v>
      </c>
      <c r="L187" s="163" t="s">
        <v>217</v>
      </c>
      <c r="M187" s="161" t="s">
        <v>626</v>
      </c>
      <c r="N187" s="162" t="s">
        <v>627</v>
      </c>
    </row>
    <row r="188" spans="1:14" ht="30" customHeight="1">
      <c r="A188" s="159">
        <v>1</v>
      </c>
      <c r="B188" s="160" t="s">
        <v>214</v>
      </c>
      <c r="C188" s="159">
        <v>4</v>
      </c>
      <c r="D188" s="160" t="s">
        <v>477</v>
      </c>
      <c r="E188" s="159">
        <v>1</v>
      </c>
      <c r="F188" s="160" t="s">
        <v>478</v>
      </c>
      <c r="G188" s="159">
        <v>2</v>
      </c>
      <c r="H188" s="160" t="s">
        <v>517</v>
      </c>
      <c r="I188" s="161">
        <v>141213</v>
      </c>
      <c r="J188" s="162" t="s">
        <v>72</v>
      </c>
      <c r="K188" s="161">
        <v>0</v>
      </c>
      <c r="L188" s="163" t="s">
        <v>217</v>
      </c>
      <c r="M188" s="161" t="s">
        <v>628</v>
      </c>
      <c r="N188" s="162" t="s">
        <v>629</v>
      </c>
    </row>
    <row r="189" spans="1:14" ht="30" customHeight="1">
      <c r="A189" s="159">
        <v>1</v>
      </c>
      <c r="B189" s="160" t="s">
        <v>214</v>
      </c>
      <c r="C189" s="159">
        <v>4</v>
      </c>
      <c r="D189" s="160" t="s">
        <v>477</v>
      </c>
      <c r="E189" s="159">
        <v>1</v>
      </c>
      <c r="F189" s="160" t="s">
        <v>478</v>
      </c>
      <c r="G189" s="159">
        <v>2</v>
      </c>
      <c r="H189" s="160" t="s">
        <v>517</v>
      </c>
      <c r="I189" s="161">
        <v>141213</v>
      </c>
      <c r="J189" s="162" t="s">
        <v>72</v>
      </c>
      <c r="K189" s="161">
        <v>1</v>
      </c>
      <c r="L189" s="163" t="s">
        <v>630</v>
      </c>
      <c r="M189" s="161" t="s">
        <v>631</v>
      </c>
      <c r="N189" s="162" t="s">
        <v>632</v>
      </c>
    </row>
    <row r="190" spans="1:14" ht="30" customHeight="1">
      <c r="A190" s="159">
        <v>1</v>
      </c>
      <c r="B190" s="160" t="s">
        <v>214</v>
      </c>
      <c r="C190" s="159">
        <v>4</v>
      </c>
      <c r="D190" s="160" t="s">
        <v>477</v>
      </c>
      <c r="E190" s="159">
        <v>1</v>
      </c>
      <c r="F190" s="160" t="s">
        <v>478</v>
      </c>
      <c r="G190" s="159">
        <v>2</v>
      </c>
      <c r="H190" s="160" t="s">
        <v>517</v>
      </c>
      <c r="I190" s="161">
        <v>141214</v>
      </c>
      <c r="J190" s="162" t="s">
        <v>74</v>
      </c>
      <c r="K190" s="161">
        <v>0</v>
      </c>
      <c r="L190" s="163" t="s">
        <v>217</v>
      </c>
      <c r="M190" s="161" t="s">
        <v>633</v>
      </c>
      <c r="N190" s="162" t="s">
        <v>634</v>
      </c>
    </row>
    <row r="191" spans="1:14" ht="30" customHeight="1">
      <c r="A191" s="159">
        <v>1</v>
      </c>
      <c r="B191" s="160" t="s">
        <v>214</v>
      </c>
      <c r="C191" s="159">
        <v>4</v>
      </c>
      <c r="D191" s="160" t="s">
        <v>477</v>
      </c>
      <c r="E191" s="159">
        <v>1</v>
      </c>
      <c r="F191" s="160" t="s">
        <v>478</v>
      </c>
      <c r="G191" s="159">
        <v>2</v>
      </c>
      <c r="H191" s="160" t="s">
        <v>517</v>
      </c>
      <c r="I191" s="161">
        <v>141215</v>
      </c>
      <c r="J191" s="162" t="s">
        <v>98</v>
      </c>
      <c r="K191" s="161">
        <v>0</v>
      </c>
      <c r="L191" s="163" t="s">
        <v>217</v>
      </c>
      <c r="M191" s="161" t="s">
        <v>635</v>
      </c>
      <c r="N191" s="162" t="s">
        <v>636</v>
      </c>
    </row>
    <row r="192" spans="1:14" ht="30" customHeight="1">
      <c r="A192" s="159">
        <v>1</v>
      </c>
      <c r="B192" s="160" t="s">
        <v>214</v>
      </c>
      <c r="C192" s="159">
        <v>4</v>
      </c>
      <c r="D192" s="160" t="s">
        <v>477</v>
      </c>
      <c r="E192" s="159">
        <v>1</v>
      </c>
      <c r="F192" s="160" t="s">
        <v>478</v>
      </c>
      <c r="G192" s="159">
        <v>2</v>
      </c>
      <c r="H192" s="160" t="s">
        <v>517</v>
      </c>
      <c r="I192" s="161">
        <v>141216</v>
      </c>
      <c r="J192" s="162" t="s">
        <v>91</v>
      </c>
      <c r="K192" s="161">
        <v>0</v>
      </c>
      <c r="L192" s="163" t="s">
        <v>217</v>
      </c>
      <c r="M192" s="161" t="s">
        <v>637</v>
      </c>
      <c r="N192" s="162" t="s">
        <v>638</v>
      </c>
    </row>
    <row r="193" spans="1:14" ht="30" customHeight="1">
      <c r="A193" s="159">
        <v>1</v>
      </c>
      <c r="B193" s="160" t="s">
        <v>214</v>
      </c>
      <c r="C193" s="159">
        <v>4</v>
      </c>
      <c r="D193" s="160" t="s">
        <v>477</v>
      </c>
      <c r="E193" s="159">
        <v>1</v>
      </c>
      <c r="F193" s="160" t="s">
        <v>478</v>
      </c>
      <c r="G193" s="159">
        <v>2</v>
      </c>
      <c r="H193" s="160" t="s">
        <v>517</v>
      </c>
      <c r="I193" s="161">
        <v>141217</v>
      </c>
      <c r="J193" s="162" t="s">
        <v>639</v>
      </c>
      <c r="K193" s="161">
        <v>0</v>
      </c>
      <c r="L193" s="163" t="s">
        <v>217</v>
      </c>
      <c r="M193" s="161" t="s">
        <v>640</v>
      </c>
      <c r="N193" s="162" t="s">
        <v>641</v>
      </c>
    </row>
    <row r="194" spans="1:14" ht="30" customHeight="1">
      <c r="A194" s="159">
        <v>1</v>
      </c>
      <c r="B194" s="160" t="s">
        <v>214</v>
      </c>
      <c r="C194" s="159">
        <v>4</v>
      </c>
      <c r="D194" s="160" t="s">
        <v>477</v>
      </c>
      <c r="E194" s="159">
        <v>1</v>
      </c>
      <c r="F194" s="160" t="s">
        <v>478</v>
      </c>
      <c r="G194" s="159">
        <v>2</v>
      </c>
      <c r="H194" s="160" t="s">
        <v>517</v>
      </c>
      <c r="I194" s="161">
        <v>141218</v>
      </c>
      <c r="J194" s="162" t="s">
        <v>642</v>
      </c>
      <c r="K194" s="161">
        <v>0</v>
      </c>
      <c r="L194" s="163" t="s">
        <v>217</v>
      </c>
      <c r="M194" s="161" t="s">
        <v>643</v>
      </c>
      <c r="N194" s="162" t="s">
        <v>644</v>
      </c>
    </row>
    <row r="195" spans="1:14" ht="30" customHeight="1">
      <c r="A195" s="159">
        <v>1</v>
      </c>
      <c r="B195" s="160" t="s">
        <v>214</v>
      </c>
      <c r="C195" s="159">
        <v>4</v>
      </c>
      <c r="D195" s="160" t="s">
        <v>477</v>
      </c>
      <c r="E195" s="159">
        <v>1</v>
      </c>
      <c r="F195" s="160" t="s">
        <v>478</v>
      </c>
      <c r="G195" s="159">
        <v>2</v>
      </c>
      <c r="H195" s="160" t="s">
        <v>517</v>
      </c>
      <c r="I195" s="161">
        <v>141218</v>
      </c>
      <c r="J195" s="162"/>
      <c r="K195" s="161">
        <v>1</v>
      </c>
      <c r="L195" s="163" t="s">
        <v>645</v>
      </c>
      <c r="M195" s="161" t="s">
        <v>646</v>
      </c>
      <c r="N195" s="162" t="s">
        <v>645</v>
      </c>
    </row>
    <row r="196" spans="1:14" ht="30" customHeight="1">
      <c r="A196" s="159">
        <v>1</v>
      </c>
      <c r="B196" s="160" t="s">
        <v>214</v>
      </c>
      <c r="C196" s="159">
        <v>4</v>
      </c>
      <c r="D196" s="160" t="s">
        <v>477</v>
      </c>
      <c r="E196" s="159">
        <v>1</v>
      </c>
      <c r="F196" s="160" t="s">
        <v>478</v>
      </c>
      <c r="G196" s="159">
        <v>2</v>
      </c>
      <c r="H196" s="160" t="s">
        <v>517</v>
      </c>
      <c r="I196" s="161">
        <v>141218</v>
      </c>
      <c r="J196" s="162"/>
      <c r="K196" s="161">
        <v>2</v>
      </c>
      <c r="L196" s="163" t="s">
        <v>647</v>
      </c>
      <c r="M196" s="161" t="s">
        <v>648</v>
      </c>
      <c r="N196" s="162" t="s">
        <v>647</v>
      </c>
    </row>
    <row r="197" spans="1:14" ht="30" customHeight="1">
      <c r="A197" s="159">
        <v>1</v>
      </c>
      <c r="B197" s="160" t="s">
        <v>214</v>
      </c>
      <c r="C197" s="159">
        <v>4</v>
      </c>
      <c r="D197" s="160" t="s">
        <v>477</v>
      </c>
      <c r="E197" s="159">
        <v>1</v>
      </c>
      <c r="F197" s="160" t="s">
        <v>478</v>
      </c>
      <c r="G197" s="159">
        <v>2</v>
      </c>
      <c r="H197" s="160" t="s">
        <v>517</v>
      </c>
      <c r="I197" s="161">
        <v>141218</v>
      </c>
      <c r="J197" s="162"/>
      <c r="K197" s="161">
        <v>3</v>
      </c>
      <c r="L197" s="163" t="s">
        <v>649</v>
      </c>
      <c r="M197" s="161" t="s">
        <v>650</v>
      </c>
      <c r="N197" s="162" t="s">
        <v>649</v>
      </c>
    </row>
    <row r="198" spans="1:14" ht="30" customHeight="1">
      <c r="A198" s="159">
        <v>1</v>
      </c>
      <c r="B198" s="160" t="s">
        <v>214</v>
      </c>
      <c r="C198" s="159">
        <v>4</v>
      </c>
      <c r="D198" s="160" t="s">
        <v>477</v>
      </c>
      <c r="E198" s="159">
        <v>1</v>
      </c>
      <c r="F198" s="160" t="s">
        <v>478</v>
      </c>
      <c r="G198" s="159">
        <v>2</v>
      </c>
      <c r="H198" s="160" t="s">
        <v>517</v>
      </c>
      <c r="I198" s="161">
        <v>141218</v>
      </c>
      <c r="J198" s="162"/>
      <c r="K198" s="161">
        <v>4</v>
      </c>
      <c r="L198" s="163" t="s">
        <v>651</v>
      </c>
      <c r="M198" s="161" t="s">
        <v>652</v>
      </c>
      <c r="N198" s="162" t="s">
        <v>651</v>
      </c>
    </row>
    <row r="199" spans="1:14" ht="30" customHeight="1">
      <c r="A199" s="159">
        <v>1</v>
      </c>
      <c r="B199" s="160" t="s">
        <v>214</v>
      </c>
      <c r="C199" s="159">
        <v>4</v>
      </c>
      <c r="D199" s="160" t="s">
        <v>477</v>
      </c>
      <c r="E199" s="159">
        <v>1</v>
      </c>
      <c r="F199" s="160" t="s">
        <v>478</v>
      </c>
      <c r="G199" s="159">
        <v>2</v>
      </c>
      <c r="H199" s="160" t="s">
        <v>517</v>
      </c>
      <c r="I199" s="161">
        <v>141218</v>
      </c>
      <c r="J199" s="162"/>
      <c r="K199" s="161">
        <v>5</v>
      </c>
      <c r="L199" s="163" t="s">
        <v>653</v>
      </c>
      <c r="M199" s="161" t="s">
        <v>654</v>
      </c>
      <c r="N199" s="162" t="s">
        <v>653</v>
      </c>
    </row>
    <row r="200" spans="1:14" ht="30" customHeight="1">
      <c r="A200" s="159">
        <v>1</v>
      </c>
      <c r="B200" s="160" t="s">
        <v>214</v>
      </c>
      <c r="C200" s="159">
        <v>4</v>
      </c>
      <c r="D200" s="160" t="s">
        <v>477</v>
      </c>
      <c r="E200" s="159">
        <v>1</v>
      </c>
      <c r="F200" s="160" t="s">
        <v>478</v>
      </c>
      <c r="G200" s="159">
        <v>2</v>
      </c>
      <c r="H200" s="160" t="s">
        <v>517</v>
      </c>
      <c r="I200" s="161">
        <v>141218</v>
      </c>
      <c r="J200" s="162"/>
      <c r="K200" s="161">
        <v>6</v>
      </c>
      <c r="L200" s="163" t="s">
        <v>655</v>
      </c>
      <c r="M200" s="161" t="s">
        <v>656</v>
      </c>
      <c r="N200" s="162" t="s">
        <v>655</v>
      </c>
    </row>
    <row r="201" spans="1:14" ht="30" customHeight="1">
      <c r="A201" s="159">
        <v>1</v>
      </c>
      <c r="B201" s="160" t="s">
        <v>214</v>
      </c>
      <c r="C201" s="159">
        <v>4</v>
      </c>
      <c r="D201" s="160" t="s">
        <v>477</v>
      </c>
      <c r="E201" s="159">
        <v>1</v>
      </c>
      <c r="F201" s="160" t="s">
        <v>478</v>
      </c>
      <c r="G201" s="159">
        <v>2</v>
      </c>
      <c r="H201" s="160" t="s">
        <v>517</v>
      </c>
      <c r="I201" s="161">
        <v>141218</v>
      </c>
      <c r="J201" s="162"/>
      <c r="K201" s="161">
        <v>7</v>
      </c>
      <c r="L201" s="163" t="s">
        <v>657</v>
      </c>
      <c r="M201" s="161" t="s">
        <v>658</v>
      </c>
      <c r="N201" s="162" t="s">
        <v>657</v>
      </c>
    </row>
    <row r="202" spans="1:14" ht="30" customHeight="1">
      <c r="A202" s="159">
        <v>1</v>
      </c>
      <c r="B202" s="160" t="s">
        <v>214</v>
      </c>
      <c r="C202" s="159">
        <v>4</v>
      </c>
      <c r="D202" s="160" t="s">
        <v>477</v>
      </c>
      <c r="E202" s="159">
        <v>1</v>
      </c>
      <c r="F202" s="160" t="s">
        <v>478</v>
      </c>
      <c r="G202" s="159">
        <v>2</v>
      </c>
      <c r="H202" s="160" t="s">
        <v>517</v>
      </c>
      <c r="I202" s="161">
        <v>141218</v>
      </c>
      <c r="J202" s="162"/>
      <c r="K202" s="161">
        <v>8</v>
      </c>
      <c r="L202" s="163" t="s">
        <v>659</v>
      </c>
      <c r="M202" s="161" t="s">
        <v>660</v>
      </c>
      <c r="N202" s="162" t="s">
        <v>659</v>
      </c>
    </row>
    <row r="203" spans="1:14" ht="30" customHeight="1">
      <c r="A203" s="159">
        <v>1</v>
      </c>
      <c r="B203" s="160" t="s">
        <v>214</v>
      </c>
      <c r="C203" s="159">
        <v>4</v>
      </c>
      <c r="D203" s="160" t="s">
        <v>477</v>
      </c>
      <c r="E203" s="159">
        <v>1</v>
      </c>
      <c r="F203" s="160" t="s">
        <v>478</v>
      </c>
      <c r="G203" s="159">
        <v>2</v>
      </c>
      <c r="H203" s="160" t="s">
        <v>517</v>
      </c>
      <c r="I203" s="161">
        <v>141299</v>
      </c>
      <c r="J203" s="162" t="s">
        <v>661</v>
      </c>
      <c r="K203" s="161">
        <v>0</v>
      </c>
      <c r="L203" s="163" t="s">
        <v>217</v>
      </c>
      <c r="M203" s="161" t="s">
        <v>662</v>
      </c>
      <c r="N203" s="162" t="s">
        <v>663</v>
      </c>
    </row>
    <row r="204" spans="1:14" ht="30" customHeight="1">
      <c r="A204" s="159">
        <v>1</v>
      </c>
      <c r="B204" s="160" t="s">
        <v>214</v>
      </c>
      <c r="C204" s="159">
        <v>4</v>
      </c>
      <c r="D204" s="160" t="s">
        <v>477</v>
      </c>
      <c r="E204" s="159">
        <v>1</v>
      </c>
      <c r="F204" s="160" t="s">
        <v>478</v>
      </c>
      <c r="G204" s="159">
        <v>2</v>
      </c>
      <c r="H204" s="160" t="s">
        <v>517</v>
      </c>
      <c r="I204" s="161">
        <v>141299</v>
      </c>
      <c r="J204" s="162" t="s">
        <v>661</v>
      </c>
      <c r="K204" s="161">
        <v>1</v>
      </c>
      <c r="L204" s="163" t="s">
        <v>664</v>
      </c>
      <c r="M204" s="161" t="s">
        <v>665</v>
      </c>
      <c r="N204" s="162" t="s">
        <v>666</v>
      </c>
    </row>
    <row r="205" spans="1:14" ht="30" customHeight="1">
      <c r="A205" s="159">
        <v>1</v>
      </c>
      <c r="B205" s="160" t="s">
        <v>214</v>
      </c>
      <c r="C205" s="159">
        <v>4</v>
      </c>
      <c r="D205" s="160" t="s">
        <v>477</v>
      </c>
      <c r="E205" s="159">
        <v>1</v>
      </c>
      <c r="F205" s="160" t="s">
        <v>478</v>
      </c>
      <c r="G205" s="159">
        <v>2</v>
      </c>
      <c r="H205" s="160" t="s">
        <v>517</v>
      </c>
      <c r="I205" s="161">
        <v>141299</v>
      </c>
      <c r="J205" s="162" t="s">
        <v>661</v>
      </c>
      <c r="K205" s="161">
        <v>2</v>
      </c>
      <c r="L205" s="163" t="s">
        <v>667</v>
      </c>
      <c r="M205" s="161" t="s">
        <v>668</v>
      </c>
      <c r="N205" s="162" t="s">
        <v>669</v>
      </c>
    </row>
    <row r="206" spans="1:14" ht="30" customHeight="1">
      <c r="A206" s="159">
        <v>1</v>
      </c>
      <c r="B206" s="160" t="s">
        <v>214</v>
      </c>
      <c r="C206" s="159">
        <v>4</v>
      </c>
      <c r="D206" s="160" t="s">
        <v>477</v>
      </c>
      <c r="E206" s="159">
        <v>1</v>
      </c>
      <c r="F206" s="160" t="s">
        <v>478</v>
      </c>
      <c r="G206" s="159">
        <v>2</v>
      </c>
      <c r="H206" s="160" t="s">
        <v>517</v>
      </c>
      <c r="I206" s="161">
        <v>141299</v>
      </c>
      <c r="J206" s="162" t="s">
        <v>661</v>
      </c>
      <c r="K206" s="161">
        <v>3</v>
      </c>
      <c r="L206" s="163" t="s">
        <v>670</v>
      </c>
      <c r="M206" s="161" t="s">
        <v>671</v>
      </c>
      <c r="N206" s="162" t="s">
        <v>672</v>
      </c>
    </row>
    <row r="207" spans="1:14" ht="30" customHeight="1">
      <c r="A207" s="159">
        <v>1</v>
      </c>
      <c r="B207" s="160" t="s">
        <v>214</v>
      </c>
      <c r="C207" s="159">
        <v>4</v>
      </c>
      <c r="D207" s="160" t="s">
        <v>477</v>
      </c>
      <c r="E207" s="159">
        <v>1</v>
      </c>
      <c r="F207" s="160" t="s">
        <v>478</v>
      </c>
      <c r="G207" s="159">
        <v>2</v>
      </c>
      <c r="H207" s="160" t="s">
        <v>517</v>
      </c>
      <c r="I207" s="161">
        <v>141299</v>
      </c>
      <c r="J207" s="162" t="s">
        <v>661</v>
      </c>
      <c r="K207" s="161">
        <v>4</v>
      </c>
      <c r="L207" s="163" t="s">
        <v>673</v>
      </c>
      <c r="M207" s="161" t="s">
        <v>674</v>
      </c>
      <c r="N207" s="162" t="s">
        <v>675</v>
      </c>
    </row>
    <row r="208" spans="1:14" ht="30" customHeight="1">
      <c r="A208" s="159">
        <v>1</v>
      </c>
      <c r="B208" s="160" t="s">
        <v>214</v>
      </c>
      <c r="C208" s="159">
        <v>4</v>
      </c>
      <c r="D208" s="160" t="s">
        <v>477</v>
      </c>
      <c r="E208" s="159">
        <v>1</v>
      </c>
      <c r="F208" s="160" t="s">
        <v>478</v>
      </c>
      <c r="G208" s="159">
        <v>2</v>
      </c>
      <c r="H208" s="160" t="s">
        <v>517</v>
      </c>
      <c r="I208" s="161">
        <v>141299</v>
      </c>
      <c r="J208" s="162" t="s">
        <v>661</v>
      </c>
      <c r="K208" s="161">
        <v>5</v>
      </c>
      <c r="L208" s="163" t="s">
        <v>676</v>
      </c>
      <c r="M208" s="161" t="s">
        <v>677</v>
      </c>
      <c r="N208" s="162" t="s">
        <v>678</v>
      </c>
    </row>
    <row r="209" spans="1:14" ht="30" customHeight="1">
      <c r="A209" s="159">
        <v>1</v>
      </c>
      <c r="B209" s="160" t="s">
        <v>214</v>
      </c>
      <c r="C209" s="159">
        <v>4</v>
      </c>
      <c r="D209" s="160" t="s">
        <v>477</v>
      </c>
      <c r="E209" s="159">
        <v>1</v>
      </c>
      <c r="F209" s="160" t="s">
        <v>478</v>
      </c>
      <c r="G209" s="159">
        <v>2</v>
      </c>
      <c r="H209" s="160" t="s">
        <v>517</v>
      </c>
      <c r="I209" s="161">
        <v>141299</v>
      </c>
      <c r="J209" s="162" t="s">
        <v>661</v>
      </c>
      <c r="K209" s="161">
        <v>6</v>
      </c>
      <c r="L209" s="163" t="s">
        <v>679</v>
      </c>
      <c r="M209" s="161" t="s">
        <v>680</v>
      </c>
      <c r="N209" s="162" t="s">
        <v>681</v>
      </c>
    </row>
    <row r="210" spans="1:14" ht="30" customHeight="1">
      <c r="A210" s="159">
        <v>1</v>
      </c>
      <c r="B210" s="160" t="s">
        <v>214</v>
      </c>
      <c r="C210" s="159">
        <v>4</v>
      </c>
      <c r="D210" s="160" t="s">
        <v>477</v>
      </c>
      <c r="E210" s="159">
        <v>1</v>
      </c>
      <c r="F210" s="160" t="s">
        <v>478</v>
      </c>
      <c r="G210" s="159">
        <v>2</v>
      </c>
      <c r="H210" s="160" t="s">
        <v>517</v>
      </c>
      <c r="I210" s="161">
        <v>141299</v>
      </c>
      <c r="J210" s="162" t="s">
        <v>661</v>
      </c>
      <c r="K210" s="161">
        <v>7</v>
      </c>
      <c r="L210" s="163" t="s">
        <v>682</v>
      </c>
      <c r="M210" s="161" t="s">
        <v>683</v>
      </c>
      <c r="N210" s="162" t="s">
        <v>684</v>
      </c>
    </row>
    <row r="211" spans="1:14" ht="30" customHeight="1">
      <c r="A211" s="159">
        <v>1</v>
      </c>
      <c r="B211" s="160" t="s">
        <v>214</v>
      </c>
      <c r="C211" s="159">
        <v>4</v>
      </c>
      <c r="D211" s="160" t="s">
        <v>477</v>
      </c>
      <c r="E211" s="159">
        <v>1</v>
      </c>
      <c r="F211" s="160" t="s">
        <v>478</v>
      </c>
      <c r="G211" s="159">
        <v>2</v>
      </c>
      <c r="H211" s="160" t="s">
        <v>517</v>
      </c>
      <c r="I211" s="161">
        <v>141299</v>
      </c>
      <c r="J211" s="162" t="s">
        <v>661</v>
      </c>
      <c r="K211" s="161">
        <v>8</v>
      </c>
      <c r="L211" s="163" t="s">
        <v>685</v>
      </c>
      <c r="M211" s="161" t="s">
        <v>686</v>
      </c>
      <c r="N211" s="162" t="s">
        <v>687</v>
      </c>
    </row>
    <row r="212" spans="1:14" ht="30" customHeight="1">
      <c r="A212" s="159">
        <v>1</v>
      </c>
      <c r="B212" s="160" t="s">
        <v>214</v>
      </c>
      <c r="C212" s="159">
        <v>4</v>
      </c>
      <c r="D212" s="160" t="s">
        <v>477</v>
      </c>
      <c r="E212" s="159">
        <v>1</v>
      </c>
      <c r="F212" s="160" t="s">
        <v>478</v>
      </c>
      <c r="G212" s="159">
        <v>2</v>
      </c>
      <c r="H212" s="160" t="s">
        <v>517</v>
      </c>
      <c r="I212" s="161">
        <v>141299</v>
      </c>
      <c r="J212" s="162" t="s">
        <v>661</v>
      </c>
      <c r="K212" s="161">
        <v>9</v>
      </c>
      <c r="L212" s="163" t="s">
        <v>688</v>
      </c>
      <c r="M212" s="161" t="s">
        <v>689</v>
      </c>
      <c r="N212" s="162" t="s">
        <v>690</v>
      </c>
    </row>
    <row r="213" spans="1:14" ht="30" customHeight="1">
      <c r="A213" s="159">
        <v>1</v>
      </c>
      <c r="B213" s="160" t="s">
        <v>214</v>
      </c>
      <c r="C213" s="159">
        <v>4</v>
      </c>
      <c r="D213" s="160" t="s">
        <v>477</v>
      </c>
      <c r="E213" s="159">
        <v>1</v>
      </c>
      <c r="F213" s="160" t="s">
        <v>478</v>
      </c>
      <c r="G213" s="159">
        <v>2</v>
      </c>
      <c r="H213" s="160" t="s">
        <v>517</v>
      </c>
      <c r="I213" s="161">
        <v>141299</v>
      </c>
      <c r="J213" s="162" t="s">
        <v>661</v>
      </c>
      <c r="K213" s="161">
        <v>10</v>
      </c>
      <c r="L213" s="163" t="s">
        <v>691</v>
      </c>
      <c r="M213" s="161" t="s">
        <v>692</v>
      </c>
      <c r="N213" s="162" t="s">
        <v>693</v>
      </c>
    </row>
    <row r="214" spans="1:14" ht="30" customHeight="1">
      <c r="A214" s="159">
        <v>1</v>
      </c>
      <c r="B214" s="160" t="s">
        <v>214</v>
      </c>
      <c r="C214" s="159">
        <v>4</v>
      </c>
      <c r="D214" s="160" t="s">
        <v>477</v>
      </c>
      <c r="E214" s="159">
        <v>1</v>
      </c>
      <c r="F214" s="160" t="s">
        <v>478</v>
      </c>
      <c r="G214" s="159">
        <v>2</v>
      </c>
      <c r="H214" s="160" t="s">
        <v>517</v>
      </c>
      <c r="I214" s="161">
        <v>141299</v>
      </c>
      <c r="J214" s="162" t="s">
        <v>661</v>
      </c>
      <c r="K214" s="161">
        <v>11</v>
      </c>
      <c r="L214" s="163" t="s">
        <v>694</v>
      </c>
      <c r="M214" s="161" t="s">
        <v>695</v>
      </c>
      <c r="N214" s="162" t="s">
        <v>696</v>
      </c>
    </row>
    <row r="215" spans="1:14" ht="30" customHeight="1">
      <c r="A215" s="159">
        <v>1</v>
      </c>
      <c r="B215" s="160" t="s">
        <v>214</v>
      </c>
      <c r="C215" s="159">
        <v>4</v>
      </c>
      <c r="D215" s="160" t="s">
        <v>477</v>
      </c>
      <c r="E215" s="159">
        <v>1</v>
      </c>
      <c r="F215" s="160" t="s">
        <v>478</v>
      </c>
      <c r="G215" s="159">
        <v>2</v>
      </c>
      <c r="H215" s="160" t="s">
        <v>517</v>
      </c>
      <c r="I215" s="161">
        <v>141299</v>
      </c>
      <c r="J215" s="162" t="s">
        <v>661</v>
      </c>
      <c r="K215" s="161">
        <v>12</v>
      </c>
      <c r="L215" s="163" t="s">
        <v>697</v>
      </c>
      <c r="M215" s="161" t="s">
        <v>698</v>
      </c>
      <c r="N215" s="162" t="s">
        <v>699</v>
      </c>
    </row>
    <row r="216" spans="1:14" ht="30" customHeight="1">
      <c r="A216" s="159">
        <v>1</v>
      </c>
      <c r="B216" s="160" t="s">
        <v>214</v>
      </c>
      <c r="C216" s="159">
        <v>4</v>
      </c>
      <c r="D216" s="160" t="s">
        <v>477</v>
      </c>
      <c r="E216" s="159">
        <v>1</v>
      </c>
      <c r="F216" s="160" t="s">
        <v>478</v>
      </c>
      <c r="G216" s="159">
        <v>2</v>
      </c>
      <c r="H216" s="160" t="s">
        <v>517</v>
      </c>
      <c r="I216" s="161">
        <v>141299</v>
      </c>
      <c r="J216" s="162" t="s">
        <v>661</v>
      </c>
      <c r="K216" s="161">
        <v>13</v>
      </c>
      <c r="L216" s="163" t="s">
        <v>700</v>
      </c>
      <c r="M216" s="161" t="s">
        <v>701</v>
      </c>
      <c r="N216" s="162" t="s">
        <v>702</v>
      </c>
    </row>
    <row r="217" spans="1:14" ht="30" customHeight="1">
      <c r="A217" s="159">
        <v>1</v>
      </c>
      <c r="B217" s="160" t="s">
        <v>214</v>
      </c>
      <c r="C217" s="159">
        <v>4</v>
      </c>
      <c r="D217" s="160" t="s">
        <v>477</v>
      </c>
      <c r="E217" s="159">
        <v>1</v>
      </c>
      <c r="F217" s="160" t="s">
        <v>478</v>
      </c>
      <c r="G217" s="159">
        <v>2</v>
      </c>
      <c r="H217" s="160" t="s">
        <v>517</v>
      </c>
      <c r="I217" s="161">
        <v>141299</v>
      </c>
      <c r="J217" s="162" t="s">
        <v>661</v>
      </c>
      <c r="K217" s="161">
        <v>14</v>
      </c>
      <c r="L217" s="163" t="s">
        <v>703</v>
      </c>
      <c r="M217" s="161" t="s">
        <v>704</v>
      </c>
      <c r="N217" s="162" t="s">
        <v>705</v>
      </c>
    </row>
    <row r="218" spans="1:14" ht="30" customHeight="1">
      <c r="A218" s="159">
        <v>1</v>
      </c>
      <c r="B218" s="160" t="s">
        <v>214</v>
      </c>
      <c r="C218" s="159">
        <v>4</v>
      </c>
      <c r="D218" s="160" t="s">
        <v>477</v>
      </c>
      <c r="E218" s="159">
        <v>1</v>
      </c>
      <c r="F218" s="160" t="s">
        <v>478</v>
      </c>
      <c r="G218" s="159">
        <v>2</v>
      </c>
      <c r="H218" s="160" t="s">
        <v>517</v>
      </c>
      <c r="I218" s="161">
        <v>141299</v>
      </c>
      <c r="J218" s="162" t="s">
        <v>661</v>
      </c>
      <c r="K218" s="161">
        <v>15</v>
      </c>
      <c r="L218" s="163" t="s">
        <v>706</v>
      </c>
      <c r="M218" s="161" t="s">
        <v>707</v>
      </c>
      <c r="N218" s="162" t="s">
        <v>708</v>
      </c>
    </row>
    <row r="219" spans="1:14" ht="30" customHeight="1">
      <c r="A219" s="159">
        <v>1</v>
      </c>
      <c r="B219" s="160" t="s">
        <v>214</v>
      </c>
      <c r="C219" s="159">
        <v>4</v>
      </c>
      <c r="D219" s="160" t="s">
        <v>477</v>
      </c>
      <c r="E219" s="159">
        <v>1</v>
      </c>
      <c r="F219" s="160" t="s">
        <v>478</v>
      </c>
      <c r="G219" s="159">
        <v>2</v>
      </c>
      <c r="H219" s="160" t="s">
        <v>517</v>
      </c>
      <c r="I219" s="161">
        <v>141299</v>
      </c>
      <c r="J219" s="162" t="s">
        <v>661</v>
      </c>
      <c r="K219" s="161">
        <v>16</v>
      </c>
      <c r="L219" s="163" t="s">
        <v>709</v>
      </c>
      <c r="M219" s="161" t="s">
        <v>710</v>
      </c>
      <c r="N219" s="162" t="s">
        <v>711</v>
      </c>
    </row>
    <row r="220" spans="1:14" ht="30" customHeight="1">
      <c r="A220" s="159">
        <v>1</v>
      </c>
      <c r="B220" s="160" t="s">
        <v>214</v>
      </c>
      <c r="C220" s="159">
        <v>4</v>
      </c>
      <c r="D220" s="160" t="s">
        <v>477</v>
      </c>
      <c r="E220" s="159">
        <v>1</v>
      </c>
      <c r="F220" s="160" t="s">
        <v>478</v>
      </c>
      <c r="G220" s="159">
        <v>2</v>
      </c>
      <c r="H220" s="160" t="s">
        <v>517</v>
      </c>
      <c r="I220" s="161">
        <v>141299</v>
      </c>
      <c r="J220" s="162" t="s">
        <v>661</v>
      </c>
      <c r="K220" s="161">
        <v>17</v>
      </c>
      <c r="L220" s="163" t="s">
        <v>712</v>
      </c>
      <c r="M220" s="161" t="s">
        <v>713</v>
      </c>
      <c r="N220" s="162" t="s">
        <v>714</v>
      </c>
    </row>
    <row r="221" spans="1:14" ht="30" customHeight="1">
      <c r="A221" s="159">
        <v>1</v>
      </c>
      <c r="B221" s="160" t="s">
        <v>214</v>
      </c>
      <c r="C221" s="159">
        <v>4</v>
      </c>
      <c r="D221" s="160" t="s">
        <v>477</v>
      </c>
      <c r="E221" s="159">
        <v>1</v>
      </c>
      <c r="F221" s="160" t="s">
        <v>478</v>
      </c>
      <c r="G221" s="159">
        <v>2</v>
      </c>
      <c r="H221" s="160" t="s">
        <v>517</v>
      </c>
      <c r="I221" s="161">
        <v>141299</v>
      </c>
      <c r="J221" s="162" t="s">
        <v>661</v>
      </c>
      <c r="K221" s="161">
        <v>18</v>
      </c>
      <c r="L221" s="163" t="s">
        <v>715</v>
      </c>
      <c r="M221" s="161" t="s">
        <v>716</v>
      </c>
      <c r="N221" s="162" t="s">
        <v>717</v>
      </c>
    </row>
    <row r="222" spans="1:14" ht="30" customHeight="1">
      <c r="A222" s="159">
        <v>1</v>
      </c>
      <c r="B222" s="160" t="s">
        <v>214</v>
      </c>
      <c r="C222" s="159">
        <v>4</v>
      </c>
      <c r="D222" s="160" t="s">
        <v>477</v>
      </c>
      <c r="E222" s="159">
        <v>1</v>
      </c>
      <c r="F222" s="160" t="s">
        <v>478</v>
      </c>
      <c r="G222" s="159">
        <v>2</v>
      </c>
      <c r="H222" s="160" t="s">
        <v>517</v>
      </c>
      <c r="I222" s="161">
        <v>141299</v>
      </c>
      <c r="J222" s="162" t="s">
        <v>661</v>
      </c>
      <c r="K222" s="161">
        <v>19</v>
      </c>
      <c r="L222" s="163" t="s">
        <v>718</v>
      </c>
      <c r="M222" s="161" t="s">
        <v>719</v>
      </c>
      <c r="N222" s="162" t="s">
        <v>720</v>
      </c>
    </row>
    <row r="223" spans="1:14" ht="30" customHeight="1">
      <c r="A223" s="159">
        <v>1</v>
      </c>
      <c r="B223" s="160" t="s">
        <v>214</v>
      </c>
      <c r="C223" s="159">
        <v>4</v>
      </c>
      <c r="D223" s="160" t="s">
        <v>477</v>
      </c>
      <c r="E223" s="159">
        <v>1</v>
      </c>
      <c r="F223" s="160" t="s">
        <v>478</v>
      </c>
      <c r="G223" s="159">
        <v>2</v>
      </c>
      <c r="H223" s="160" t="s">
        <v>517</v>
      </c>
      <c r="I223" s="161">
        <v>141299</v>
      </c>
      <c r="J223" s="162" t="s">
        <v>661</v>
      </c>
      <c r="K223" s="161">
        <v>20</v>
      </c>
      <c r="L223" s="163" t="s">
        <v>721</v>
      </c>
      <c r="M223" s="161" t="s">
        <v>722</v>
      </c>
      <c r="N223" s="162" t="s">
        <v>723</v>
      </c>
    </row>
    <row r="224" spans="1:14" ht="30" customHeight="1">
      <c r="A224" s="159">
        <v>1</v>
      </c>
      <c r="B224" s="160" t="s">
        <v>214</v>
      </c>
      <c r="C224" s="159">
        <v>4</v>
      </c>
      <c r="D224" s="160" t="s">
        <v>477</v>
      </c>
      <c r="E224" s="159">
        <v>1</v>
      </c>
      <c r="F224" s="160" t="s">
        <v>478</v>
      </c>
      <c r="G224" s="159">
        <v>2</v>
      </c>
      <c r="H224" s="160" t="s">
        <v>517</v>
      </c>
      <c r="I224" s="161">
        <v>141299</v>
      </c>
      <c r="J224" s="162" t="s">
        <v>661</v>
      </c>
      <c r="K224" s="161">
        <v>21</v>
      </c>
      <c r="L224" s="163" t="s">
        <v>724</v>
      </c>
      <c r="M224" s="161" t="s">
        <v>725</v>
      </c>
      <c r="N224" s="162" t="s">
        <v>726</v>
      </c>
    </row>
    <row r="225" spans="1:14" ht="30" customHeight="1">
      <c r="A225" s="159">
        <v>1</v>
      </c>
      <c r="B225" s="160" t="s">
        <v>214</v>
      </c>
      <c r="C225" s="159">
        <v>4</v>
      </c>
      <c r="D225" s="160" t="s">
        <v>477</v>
      </c>
      <c r="E225" s="159">
        <v>1</v>
      </c>
      <c r="F225" s="160" t="s">
        <v>478</v>
      </c>
      <c r="G225" s="159">
        <v>2</v>
      </c>
      <c r="H225" s="160" t="s">
        <v>517</v>
      </c>
      <c r="I225" s="161">
        <v>141299</v>
      </c>
      <c r="J225" s="162" t="s">
        <v>661</v>
      </c>
      <c r="K225" s="161">
        <v>22</v>
      </c>
      <c r="L225" s="163" t="s">
        <v>727</v>
      </c>
      <c r="M225" s="161" t="s">
        <v>728</v>
      </c>
      <c r="N225" s="162" t="s">
        <v>729</v>
      </c>
    </row>
    <row r="226" spans="1:14" ht="30" customHeight="1">
      <c r="A226" s="159">
        <v>1</v>
      </c>
      <c r="B226" s="160" t="s">
        <v>214</v>
      </c>
      <c r="C226" s="159">
        <v>4</v>
      </c>
      <c r="D226" s="160" t="s">
        <v>477</v>
      </c>
      <c r="E226" s="159">
        <v>1</v>
      </c>
      <c r="F226" s="160" t="s">
        <v>478</v>
      </c>
      <c r="G226" s="159">
        <v>2</v>
      </c>
      <c r="H226" s="160" t="s">
        <v>517</v>
      </c>
      <c r="I226" s="161">
        <v>141299</v>
      </c>
      <c r="J226" s="162" t="s">
        <v>661</v>
      </c>
      <c r="K226" s="161">
        <v>23</v>
      </c>
      <c r="L226" s="163" t="s">
        <v>730</v>
      </c>
      <c r="M226" s="161" t="s">
        <v>731</v>
      </c>
      <c r="N226" s="162" t="s">
        <v>732</v>
      </c>
    </row>
    <row r="227" spans="1:14" ht="30" customHeight="1">
      <c r="A227" s="159">
        <v>1</v>
      </c>
      <c r="B227" s="160" t="s">
        <v>214</v>
      </c>
      <c r="C227" s="159">
        <v>4</v>
      </c>
      <c r="D227" s="160" t="s">
        <v>477</v>
      </c>
      <c r="E227" s="159">
        <v>1</v>
      </c>
      <c r="F227" s="160" t="s">
        <v>478</v>
      </c>
      <c r="G227" s="159">
        <v>2</v>
      </c>
      <c r="H227" s="160" t="s">
        <v>517</v>
      </c>
      <c r="I227" s="161">
        <v>141299</v>
      </c>
      <c r="J227" s="162" t="s">
        <v>661</v>
      </c>
      <c r="K227" s="161">
        <v>24</v>
      </c>
      <c r="L227" s="163" t="s">
        <v>733</v>
      </c>
      <c r="M227" s="161" t="s">
        <v>734</v>
      </c>
      <c r="N227" s="162" t="s">
        <v>735</v>
      </c>
    </row>
    <row r="228" spans="1:14" ht="30" customHeight="1">
      <c r="A228" s="159">
        <v>1</v>
      </c>
      <c r="B228" s="160" t="s">
        <v>214</v>
      </c>
      <c r="C228" s="159">
        <v>4</v>
      </c>
      <c r="D228" s="160" t="s">
        <v>477</v>
      </c>
      <c r="E228" s="159">
        <v>1</v>
      </c>
      <c r="F228" s="160" t="s">
        <v>478</v>
      </c>
      <c r="G228" s="159">
        <v>2</v>
      </c>
      <c r="H228" s="160" t="s">
        <v>517</v>
      </c>
      <c r="I228" s="161">
        <v>141299</v>
      </c>
      <c r="J228" s="162" t="s">
        <v>661</v>
      </c>
      <c r="K228" s="161">
        <v>25</v>
      </c>
      <c r="L228" s="163" t="s">
        <v>736</v>
      </c>
      <c r="M228" s="161" t="s">
        <v>737</v>
      </c>
      <c r="N228" s="162" t="s">
        <v>738</v>
      </c>
    </row>
    <row r="229" spans="1:14" ht="30" customHeight="1">
      <c r="A229" s="159">
        <v>1</v>
      </c>
      <c r="B229" s="160" t="s">
        <v>214</v>
      </c>
      <c r="C229" s="159">
        <v>4</v>
      </c>
      <c r="D229" s="160" t="s">
        <v>477</v>
      </c>
      <c r="E229" s="159">
        <v>1</v>
      </c>
      <c r="F229" s="160" t="s">
        <v>478</v>
      </c>
      <c r="G229" s="159">
        <v>3</v>
      </c>
      <c r="H229" s="160" t="s">
        <v>739</v>
      </c>
      <c r="I229" s="161">
        <v>141301</v>
      </c>
      <c r="J229" s="162" t="s">
        <v>63</v>
      </c>
      <c r="K229" s="161">
        <v>0</v>
      </c>
      <c r="L229" s="163" t="s">
        <v>217</v>
      </c>
      <c r="M229" s="161" t="s">
        <v>740</v>
      </c>
      <c r="N229" s="162" t="s">
        <v>741</v>
      </c>
    </row>
    <row r="230" spans="1:14" ht="30" customHeight="1">
      <c r="A230" s="159">
        <v>1</v>
      </c>
      <c r="B230" s="160" t="s">
        <v>214</v>
      </c>
      <c r="C230" s="159">
        <v>4</v>
      </c>
      <c r="D230" s="160" t="s">
        <v>477</v>
      </c>
      <c r="E230" s="159">
        <v>1</v>
      </c>
      <c r="F230" s="160" t="s">
        <v>478</v>
      </c>
      <c r="G230" s="159">
        <v>3</v>
      </c>
      <c r="H230" s="160" t="s">
        <v>739</v>
      </c>
      <c r="I230" s="161">
        <v>141301</v>
      </c>
      <c r="J230" s="162" t="s">
        <v>63</v>
      </c>
      <c r="K230" s="161">
        <v>1</v>
      </c>
      <c r="L230" s="163" t="s">
        <v>742</v>
      </c>
      <c r="M230" s="161" t="s">
        <v>743</v>
      </c>
      <c r="N230" s="162" t="s">
        <v>744</v>
      </c>
    </row>
    <row r="231" spans="1:14" ht="30" customHeight="1">
      <c r="A231" s="159">
        <v>1</v>
      </c>
      <c r="B231" s="160" t="s">
        <v>214</v>
      </c>
      <c r="C231" s="159">
        <v>4</v>
      </c>
      <c r="D231" s="160" t="s">
        <v>477</v>
      </c>
      <c r="E231" s="159">
        <v>1</v>
      </c>
      <c r="F231" s="160" t="s">
        <v>478</v>
      </c>
      <c r="G231" s="159">
        <v>3</v>
      </c>
      <c r="H231" s="160" t="s">
        <v>739</v>
      </c>
      <c r="I231" s="161">
        <v>141301</v>
      </c>
      <c r="J231" s="162" t="s">
        <v>63</v>
      </c>
      <c r="K231" s="161">
        <v>2</v>
      </c>
      <c r="L231" s="163" t="s">
        <v>745</v>
      </c>
      <c r="M231" s="161" t="s">
        <v>746</v>
      </c>
      <c r="N231" s="164" t="s">
        <v>745</v>
      </c>
    </row>
    <row r="232" spans="1:14" ht="30" customHeight="1">
      <c r="A232" s="159">
        <v>1</v>
      </c>
      <c r="B232" s="160" t="s">
        <v>214</v>
      </c>
      <c r="C232" s="159">
        <v>4</v>
      </c>
      <c r="D232" s="160" t="s">
        <v>477</v>
      </c>
      <c r="E232" s="159">
        <v>1</v>
      </c>
      <c r="F232" s="160" t="s">
        <v>478</v>
      </c>
      <c r="G232" s="159">
        <v>3</v>
      </c>
      <c r="H232" s="160" t="s">
        <v>739</v>
      </c>
      <c r="I232" s="161">
        <v>141301</v>
      </c>
      <c r="J232" s="162" t="s">
        <v>63</v>
      </c>
      <c r="K232" s="161">
        <v>3</v>
      </c>
      <c r="L232" s="163" t="s">
        <v>747</v>
      </c>
      <c r="M232" s="161" t="s">
        <v>748</v>
      </c>
      <c r="N232" s="164" t="s">
        <v>747</v>
      </c>
    </row>
    <row r="233" spans="1:14" ht="30" customHeight="1">
      <c r="A233" s="159">
        <v>1</v>
      </c>
      <c r="B233" s="160" t="s">
        <v>214</v>
      </c>
      <c r="C233" s="159">
        <v>4</v>
      </c>
      <c r="D233" s="160" t="s">
        <v>477</v>
      </c>
      <c r="E233" s="159">
        <v>1</v>
      </c>
      <c r="F233" s="160" t="s">
        <v>478</v>
      </c>
      <c r="G233" s="159">
        <v>3</v>
      </c>
      <c r="H233" s="160" t="s">
        <v>739</v>
      </c>
      <c r="I233" s="161">
        <v>141301</v>
      </c>
      <c r="J233" s="162" t="s">
        <v>63</v>
      </c>
      <c r="K233" s="161">
        <v>4</v>
      </c>
      <c r="L233" s="163" t="s">
        <v>749</v>
      </c>
      <c r="M233" s="161" t="s">
        <v>750</v>
      </c>
      <c r="N233" s="164" t="s">
        <v>749</v>
      </c>
    </row>
    <row r="234" spans="1:14" ht="30" customHeight="1">
      <c r="A234" s="159">
        <v>1</v>
      </c>
      <c r="B234" s="160" t="s">
        <v>214</v>
      </c>
      <c r="C234" s="159">
        <v>4</v>
      </c>
      <c r="D234" s="160" t="s">
        <v>477</v>
      </c>
      <c r="E234" s="159">
        <v>1</v>
      </c>
      <c r="F234" s="160" t="s">
        <v>478</v>
      </c>
      <c r="G234" s="159">
        <v>3</v>
      </c>
      <c r="H234" s="160" t="s">
        <v>739</v>
      </c>
      <c r="I234" s="161">
        <v>141302</v>
      </c>
      <c r="J234" s="162" t="s">
        <v>60</v>
      </c>
      <c r="K234" s="161">
        <v>0</v>
      </c>
      <c r="L234" s="163" t="s">
        <v>217</v>
      </c>
      <c r="M234" s="161" t="s">
        <v>751</v>
      </c>
      <c r="N234" s="162" t="s">
        <v>752</v>
      </c>
    </row>
    <row r="235" spans="1:14" ht="30" customHeight="1">
      <c r="A235" s="159">
        <v>1</v>
      </c>
      <c r="B235" s="160" t="s">
        <v>214</v>
      </c>
      <c r="C235" s="159">
        <v>4</v>
      </c>
      <c r="D235" s="160" t="s">
        <v>477</v>
      </c>
      <c r="E235" s="159">
        <v>1</v>
      </c>
      <c r="F235" s="160" t="s">
        <v>478</v>
      </c>
      <c r="G235" s="159">
        <v>3</v>
      </c>
      <c r="H235" s="160" t="s">
        <v>739</v>
      </c>
      <c r="I235" s="161">
        <v>141303</v>
      </c>
      <c r="J235" s="162" t="s">
        <v>61</v>
      </c>
      <c r="K235" s="161">
        <v>0</v>
      </c>
      <c r="L235" s="163" t="s">
        <v>217</v>
      </c>
      <c r="M235" s="161" t="s">
        <v>753</v>
      </c>
      <c r="N235" s="162" t="s">
        <v>754</v>
      </c>
    </row>
    <row r="236" spans="1:14" ht="30" customHeight="1">
      <c r="A236" s="159">
        <v>1</v>
      </c>
      <c r="B236" s="160" t="s">
        <v>214</v>
      </c>
      <c r="C236" s="159">
        <v>4</v>
      </c>
      <c r="D236" s="160" t="s">
        <v>477</v>
      </c>
      <c r="E236" s="159">
        <v>1</v>
      </c>
      <c r="F236" s="160" t="s">
        <v>478</v>
      </c>
      <c r="G236" s="159">
        <v>3</v>
      </c>
      <c r="H236" s="160" t="s">
        <v>739</v>
      </c>
      <c r="I236" s="161">
        <v>141304</v>
      </c>
      <c r="J236" s="162" t="s">
        <v>755</v>
      </c>
      <c r="K236" s="161">
        <v>0</v>
      </c>
      <c r="L236" s="163" t="s">
        <v>217</v>
      </c>
      <c r="M236" s="161" t="s">
        <v>756</v>
      </c>
      <c r="N236" s="162" t="s">
        <v>757</v>
      </c>
    </row>
    <row r="237" spans="1:14" ht="30" customHeight="1">
      <c r="A237" s="159">
        <v>1</v>
      </c>
      <c r="B237" s="160" t="s">
        <v>214</v>
      </c>
      <c r="C237" s="159">
        <v>4</v>
      </c>
      <c r="D237" s="160" t="s">
        <v>477</v>
      </c>
      <c r="E237" s="159">
        <v>1</v>
      </c>
      <c r="F237" s="160" t="s">
        <v>478</v>
      </c>
      <c r="G237" s="159">
        <v>3</v>
      </c>
      <c r="H237" s="160" t="s">
        <v>739</v>
      </c>
      <c r="I237" s="161">
        <v>141305</v>
      </c>
      <c r="J237" s="162" t="s">
        <v>99</v>
      </c>
      <c r="K237" s="161">
        <v>0</v>
      </c>
      <c r="L237" s="163" t="s">
        <v>217</v>
      </c>
      <c r="M237" s="161" t="s">
        <v>758</v>
      </c>
      <c r="N237" s="162" t="s">
        <v>759</v>
      </c>
    </row>
    <row r="238" spans="1:14" ht="30" customHeight="1">
      <c r="A238" s="159">
        <v>1</v>
      </c>
      <c r="B238" s="160" t="s">
        <v>214</v>
      </c>
      <c r="C238" s="159">
        <v>4</v>
      </c>
      <c r="D238" s="160" t="s">
        <v>477</v>
      </c>
      <c r="E238" s="159">
        <v>1</v>
      </c>
      <c r="F238" s="160" t="s">
        <v>478</v>
      </c>
      <c r="G238" s="159">
        <v>3</v>
      </c>
      <c r="H238" s="160" t="s">
        <v>739</v>
      </c>
      <c r="I238" s="161">
        <v>141306</v>
      </c>
      <c r="J238" s="162" t="s">
        <v>760</v>
      </c>
      <c r="K238" s="161">
        <v>0</v>
      </c>
      <c r="L238" s="163" t="s">
        <v>217</v>
      </c>
      <c r="M238" s="161" t="s">
        <v>761</v>
      </c>
      <c r="N238" s="162" t="s">
        <v>762</v>
      </c>
    </row>
    <row r="239" spans="1:14" ht="30" customHeight="1">
      <c r="A239" s="159">
        <v>1</v>
      </c>
      <c r="B239" s="160" t="s">
        <v>214</v>
      </c>
      <c r="C239" s="159">
        <v>4</v>
      </c>
      <c r="D239" s="160" t="s">
        <v>477</v>
      </c>
      <c r="E239" s="159">
        <v>1</v>
      </c>
      <c r="F239" s="160" t="s">
        <v>478</v>
      </c>
      <c r="G239" s="159">
        <v>3</v>
      </c>
      <c r="H239" s="160" t="s">
        <v>739</v>
      </c>
      <c r="I239" s="161">
        <v>141307</v>
      </c>
      <c r="J239" s="162" t="s">
        <v>763</v>
      </c>
      <c r="K239" s="161">
        <v>0</v>
      </c>
      <c r="L239" s="163" t="s">
        <v>217</v>
      </c>
      <c r="M239" s="161" t="s">
        <v>764</v>
      </c>
      <c r="N239" s="162" t="s">
        <v>765</v>
      </c>
    </row>
    <row r="240" spans="1:14" ht="30" customHeight="1">
      <c r="A240" s="159">
        <v>1</v>
      </c>
      <c r="B240" s="160" t="s">
        <v>214</v>
      </c>
      <c r="C240" s="159">
        <v>4</v>
      </c>
      <c r="D240" s="160" t="s">
        <v>477</v>
      </c>
      <c r="E240" s="159">
        <v>1</v>
      </c>
      <c r="F240" s="160" t="s">
        <v>478</v>
      </c>
      <c r="G240" s="159">
        <v>3</v>
      </c>
      <c r="H240" s="160" t="s">
        <v>739</v>
      </c>
      <c r="I240" s="161">
        <v>141308</v>
      </c>
      <c r="J240" s="162" t="s">
        <v>766</v>
      </c>
      <c r="K240" s="161">
        <v>0</v>
      </c>
      <c r="L240" s="163" t="s">
        <v>217</v>
      </c>
      <c r="M240" s="161" t="s">
        <v>767</v>
      </c>
      <c r="N240" s="162" t="s">
        <v>768</v>
      </c>
    </row>
    <row r="241" spans="1:14" ht="30" customHeight="1">
      <c r="A241" s="159">
        <v>1</v>
      </c>
      <c r="B241" s="160" t="s">
        <v>214</v>
      </c>
      <c r="C241" s="159">
        <v>4</v>
      </c>
      <c r="D241" s="160" t="s">
        <v>477</v>
      </c>
      <c r="E241" s="159">
        <v>1</v>
      </c>
      <c r="F241" s="160" t="s">
        <v>478</v>
      </c>
      <c r="G241" s="159">
        <v>3</v>
      </c>
      <c r="H241" s="160" t="s">
        <v>739</v>
      </c>
      <c r="I241" s="161">
        <v>141309</v>
      </c>
      <c r="J241" s="162" t="s">
        <v>101</v>
      </c>
      <c r="K241" s="161">
        <v>0</v>
      </c>
      <c r="L241" s="163" t="s">
        <v>217</v>
      </c>
      <c r="M241" s="161" t="s">
        <v>769</v>
      </c>
      <c r="N241" s="162" t="s">
        <v>770</v>
      </c>
    </row>
    <row r="242" spans="1:14" ht="30" customHeight="1">
      <c r="A242" s="159">
        <v>1</v>
      </c>
      <c r="B242" s="160" t="s">
        <v>214</v>
      </c>
      <c r="C242" s="159">
        <v>4</v>
      </c>
      <c r="D242" s="160" t="s">
        <v>477</v>
      </c>
      <c r="E242" s="159">
        <v>1</v>
      </c>
      <c r="F242" s="160" t="s">
        <v>478</v>
      </c>
      <c r="G242" s="159">
        <v>3</v>
      </c>
      <c r="H242" s="160" t="s">
        <v>739</v>
      </c>
      <c r="I242" s="161">
        <v>141310</v>
      </c>
      <c r="J242" s="162" t="s">
        <v>771</v>
      </c>
      <c r="K242" s="161">
        <v>0</v>
      </c>
      <c r="L242" s="163" t="s">
        <v>217</v>
      </c>
      <c r="M242" s="161" t="s">
        <v>772</v>
      </c>
      <c r="N242" s="162" t="s">
        <v>773</v>
      </c>
    </row>
    <row r="243" spans="1:14" ht="30" customHeight="1">
      <c r="A243" s="159">
        <v>1</v>
      </c>
      <c r="B243" s="160" t="s">
        <v>214</v>
      </c>
      <c r="C243" s="159">
        <v>4</v>
      </c>
      <c r="D243" s="160" t="s">
        <v>477</v>
      </c>
      <c r="E243" s="159">
        <v>1</v>
      </c>
      <c r="F243" s="160" t="s">
        <v>478</v>
      </c>
      <c r="G243" s="159">
        <v>3</v>
      </c>
      <c r="H243" s="160" t="s">
        <v>739</v>
      </c>
      <c r="I243" s="161">
        <v>141311</v>
      </c>
      <c r="J243" s="162" t="s">
        <v>774</v>
      </c>
      <c r="K243" s="161">
        <v>0</v>
      </c>
      <c r="L243" s="163" t="s">
        <v>217</v>
      </c>
      <c r="M243" s="161" t="s">
        <v>775</v>
      </c>
      <c r="N243" s="162" t="s">
        <v>776</v>
      </c>
    </row>
    <row r="244" spans="1:14" ht="30" customHeight="1">
      <c r="A244" s="159">
        <v>1</v>
      </c>
      <c r="B244" s="160" t="s">
        <v>214</v>
      </c>
      <c r="C244" s="159">
        <v>4</v>
      </c>
      <c r="D244" s="160" t="s">
        <v>477</v>
      </c>
      <c r="E244" s="159">
        <v>1</v>
      </c>
      <c r="F244" s="160" t="s">
        <v>478</v>
      </c>
      <c r="G244" s="159">
        <v>3</v>
      </c>
      <c r="H244" s="160" t="s">
        <v>739</v>
      </c>
      <c r="I244" s="161">
        <v>141312</v>
      </c>
      <c r="J244" s="162" t="s">
        <v>777</v>
      </c>
      <c r="K244" s="161">
        <v>0</v>
      </c>
      <c r="L244" s="163" t="s">
        <v>217</v>
      </c>
      <c r="M244" s="161" t="s">
        <v>778</v>
      </c>
      <c r="N244" s="162" t="s">
        <v>779</v>
      </c>
    </row>
    <row r="245" spans="1:14" ht="30" customHeight="1">
      <c r="A245" s="159">
        <v>1</v>
      </c>
      <c r="B245" s="160" t="s">
        <v>214</v>
      </c>
      <c r="C245" s="159">
        <v>4</v>
      </c>
      <c r="D245" s="160" t="s">
        <v>477</v>
      </c>
      <c r="E245" s="159">
        <v>1</v>
      </c>
      <c r="F245" s="160" t="s">
        <v>478</v>
      </c>
      <c r="G245" s="159">
        <v>3</v>
      </c>
      <c r="H245" s="160" t="s">
        <v>739</v>
      </c>
      <c r="I245" s="161">
        <v>141313</v>
      </c>
      <c r="J245" s="162" t="s">
        <v>780</v>
      </c>
      <c r="K245" s="161">
        <v>0</v>
      </c>
      <c r="L245" s="163" t="s">
        <v>217</v>
      </c>
      <c r="M245" s="161" t="s">
        <v>781</v>
      </c>
      <c r="N245" s="162" t="s">
        <v>782</v>
      </c>
    </row>
    <row r="246" spans="1:14" ht="30" customHeight="1">
      <c r="A246" s="159">
        <v>1</v>
      </c>
      <c r="B246" s="160" t="s">
        <v>214</v>
      </c>
      <c r="C246" s="159">
        <v>4</v>
      </c>
      <c r="D246" s="160" t="s">
        <v>477</v>
      </c>
      <c r="E246" s="159">
        <v>1</v>
      </c>
      <c r="F246" s="160" t="s">
        <v>478</v>
      </c>
      <c r="G246" s="159">
        <v>3</v>
      </c>
      <c r="H246" s="160" t="s">
        <v>739</v>
      </c>
      <c r="I246" s="161">
        <v>141314</v>
      </c>
      <c r="J246" s="162" t="s">
        <v>783</v>
      </c>
      <c r="K246" s="161">
        <v>0</v>
      </c>
      <c r="L246" s="163" t="s">
        <v>217</v>
      </c>
      <c r="M246" s="161" t="s">
        <v>784</v>
      </c>
      <c r="N246" s="162" t="s">
        <v>785</v>
      </c>
    </row>
    <row r="247" spans="1:14" ht="30" customHeight="1">
      <c r="A247" s="159">
        <v>1</v>
      </c>
      <c r="B247" s="160" t="s">
        <v>214</v>
      </c>
      <c r="C247" s="159">
        <v>4</v>
      </c>
      <c r="D247" s="160" t="s">
        <v>477</v>
      </c>
      <c r="E247" s="159">
        <v>1</v>
      </c>
      <c r="F247" s="160" t="s">
        <v>478</v>
      </c>
      <c r="G247" s="159">
        <v>3</v>
      </c>
      <c r="H247" s="160" t="s">
        <v>739</v>
      </c>
      <c r="I247" s="161">
        <v>141315</v>
      </c>
      <c r="J247" s="162" t="s">
        <v>786</v>
      </c>
      <c r="K247" s="161">
        <v>0</v>
      </c>
      <c r="L247" s="163" t="s">
        <v>217</v>
      </c>
      <c r="M247" s="161" t="s">
        <v>787</v>
      </c>
      <c r="N247" s="162" t="s">
        <v>788</v>
      </c>
    </row>
    <row r="248" spans="1:14" ht="30" customHeight="1">
      <c r="A248" s="159">
        <v>1</v>
      </c>
      <c r="B248" s="160" t="s">
        <v>214</v>
      </c>
      <c r="C248" s="159">
        <v>4</v>
      </c>
      <c r="D248" s="160" t="s">
        <v>477</v>
      </c>
      <c r="E248" s="159">
        <v>1</v>
      </c>
      <c r="F248" s="160" t="s">
        <v>478</v>
      </c>
      <c r="G248" s="159">
        <v>3</v>
      </c>
      <c r="H248" s="160" t="s">
        <v>739</v>
      </c>
      <c r="I248" s="161">
        <v>141316</v>
      </c>
      <c r="J248" s="162" t="s">
        <v>789</v>
      </c>
      <c r="K248" s="161">
        <v>0</v>
      </c>
      <c r="L248" s="163" t="s">
        <v>217</v>
      </c>
      <c r="M248" s="161" t="s">
        <v>790</v>
      </c>
      <c r="N248" s="162" t="s">
        <v>791</v>
      </c>
    </row>
    <row r="249" spans="1:14" ht="30" customHeight="1">
      <c r="A249" s="159">
        <v>1</v>
      </c>
      <c r="B249" s="160" t="s">
        <v>214</v>
      </c>
      <c r="C249" s="159">
        <v>4</v>
      </c>
      <c r="D249" s="160" t="s">
        <v>477</v>
      </c>
      <c r="E249" s="159">
        <v>1</v>
      </c>
      <c r="F249" s="160" t="s">
        <v>478</v>
      </c>
      <c r="G249" s="159">
        <v>3</v>
      </c>
      <c r="H249" s="160" t="s">
        <v>739</v>
      </c>
      <c r="I249" s="161">
        <v>141317</v>
      </c>
      <c r="J249" s="162" t="s">
        <v>792</v>
      </c>
      <c r="K249" s="161">
        <v>0</v>
      </c>
      <c r="L249" s="163" t="s">
        <v>217</v>
      </c>
      <c r="M249" s="161" t="s">
        <v>793</v>
      </c>
      <c r="N249" s="162" t="s">
        <v>794</v>
      </c>
    </row>
    <row r="250" spans="1:14" ht="30" customHeight="1">
      <c r="A250" s="159">
        <v>1</v>
      </c>
      <c r="B250" s="160" t="s">
        <v>214</v>
      </c>
      <c r="C250" s="159">
        <v>4</v>
      </c>
      <c r="D250" s="160" t="s">
        <v>477</v>
      </c>
      <c r="E250" s="159">
        <v>1</v>
      </c>
      <c r="F250" s="160" t="s">
        <v>478</v>
      </c>
      <c r="G250" s="159">
        <v>3</v>
      </c>
      <c r="H250" s="160" t="s">
        <v>739</v>
      </c>
      <c r="I250" s="161">
        <v>141318</v>
      </c>
      <c r="J250" s="162" t="s">
        <v>795</v>
      </c>
      <c r="K250" s="161">
        <v>0</v>
      </c>
      <c r="L250" s="163" t="s">
        <v>217</v>
      </c>
      <c r="M250" s="161" t="s">
        <v>796</v>
      </c>
      <c r="N250" s="162" t="s">
        <v>797</v>
      </c>
    </row>
    <row r="251" spans="1:14" ht="30" customHeight="1">
      <c r="A251" s="159">
        <v>1</v>
      </c>
      <c r="B251" s="160" t="s">
        <v>214</v>
      </c>
      <c r="C251" s="159">
        <v>4</v>
      </c>
      <c r="D251" s="160" t="s">
        <v>477</v>
      </c>
      <c r="E251" s="159">
        <v>1</v>
      </c>
      <c r="F251" s="160" t="s">
        <v>478</v>
      </c>
      <c r="G251" s="159">
        <v>3</v>
      </c>
      <c r="H251" s="160" t="s">
        <v>739</v>
      </c>
      <c r="I251" s="161">
        <v>141319</v>
      </c>
      <c r="J251" s="162" t="s">
        <v>798</v>
      </c>
      <c r="K251" s="161">
        <v>0</v>
      </c>
      <c r="L251" s="163" t="s">
        <v>217</v>
      </c>
      <c r="M251" s="161" t="s">
        <v>799</v>
      </c>
      <c r="N251" s="162" t="s">
        <v>800</v>
      </c>
    </row>
    <row r="252" spans="1:14" ht="30" customHeight="1">
      <c r="A252" s="159">
        <v>1</v>
      </c>
      <c r="B252" s="160" t="s">
        <v>214</v>
      </c>
      <c r="C252" s="159">
        <v>4</v>
      </c>
      <c r="D252" s="160" t="s">
        <v>477</v>
      </c>
      <c r="E252" s="159">
        <v>1</v>
      </c>
      <c r="F252" s="160" t="s">
        <v>478</v>
      </c>
      <c r="G252" s="159">
        <v>3</v>
      </c>
      <c r="H252" s="160" t="s">
        <v>739</v>
      </c>
      <c r="I252" s="161">
        <v>141320</v>
      </c>
      <c r="J252" s="162" t="s">
        <v>801</v>
      </c>
      <c r="K252" s="161">
        <v>0</v>
      </c>
      <c r="L252" s="163" t="s">
        <v>217</v>
      </c>
      <c r="M252" s="161" t="s">
        <v>802</v>
      </c>
      <c r="N252" s="162" t="s">
        <v>803</v>
      </c>
    </row>
    <row r="253" spans="1:14" ht="30" customHeight="1">
      <c r="A253" s="159">
        <v>1</v>
      </c>
      <c r="B253" s="160" t="s">
        <v>214</v>
      </c>
      <c r="C253" s="159">
        <v>4</v>
      </c>
      <c r="D253" s="160" t="s">
        <v>477</v>
      </c>
      <c r="E253" s="159">
        <v>1</v>
      </c>
      <c r="F253" s="160" t="s">
        <v>478</v>
      </c>
      <c r="G253" s="159">
        <v>3</v>
      </c>
      <c r="H253" s="160" t="s">
        <v>739</v>
      </c>
      <c r="I253" s="161">
        <v>141321</v>
      </c>
      <c r="J253" s="162" t="s">
        <v>110</v>
      </c>
      <c r="K253" s="161">
        <v>0</v>
      </c>
      <c r="L253" s="163" t="s">
        <v>217</v>
      </c>
      <c r="M253" s="161" t="s">
        <v>804</v>
      </c>
      <c r="N253" s="162" t="s">
        <v>805</v>
      </c>
    </row>
    <row r="254" spans="1:14" ht="30" customHeight="1">
      <c r="A254" s="159">
        <v>1</v>
      </c>
      <c r="B254" s="160" t="s">
        <v>214</v>
      </c>
      <c r="C254" s="159">
        <v>4</v>
      </c>
      <c r="D254" s="160" t="s">
        <v>477</v>
      </c>
      <c r="E254" s="159">
        <v>1</v>
      </c>
      <c r="F254" s="160" t="s">
        <v>478</v>
      </c>
      <c r="G254" s="159">
        <v>3</v>
      </c>
      <c r="H254" s="160" t="s">
        <v>739</v>
      </c>
      <c r="I254" s="161">
        <v>141322</v>
      </c>
      <c r="J254" s="162" t="s">
        <v>806</v>
      </c>
      <c r="K254" s="161">
        <v>0</v>
      </c>
      <c r="L254" s="163" t="s">
        <v>217</v>
      </c>
      <c r="M254" s="161" t="s">
        <v>807</v>
      </c>
      <c r="N254" s="162" t="s">
        <v>808</v>
      </c>
    </row>
    <row r="255" spans="1:14" ht="30" customHeight="1">
      <c r="A255" s="159">
        <v>1</v>
      </c>
      <c r="B255" s="160" t="s">
        <v>214</v>
      </c>
      <c r="C255" s="159">
        <v>4</v>
      </c>
      <c r="D255" s="160" t="s">
        <v>477</v>
      </c>
      <c r="E255" s="159">
        <v>1</v>
      </c>
      <c r="F255" s="160" t="s">
        <v>478</v>
      </c>
      <c r="G255" s="159">
        <v>3</v>
      </c>
      <c r="H255" s="160" t="s">
        <v>739</v>
      </c>
      <c r="I255" s="161">
        <v>141323</v>
      </c>
      <c r="J255" s="162" t="s">
        <v>113</v>
      </c>
      <c r="K255" s="161">
        <v>0</v>
      </c>
      <c r="L255" s="163" t="s">
        <v>217</v>
      </c>
      <c r="M255" s="161" t="s">
        <v>809</v>
      </c>
      <c r="N255" s="162" t="s">
        <v>810</v>
      </c>
    </row>
    <row r="256" spans="1:14" ht="30" customHeight="1">
      <c r="A256" s="159">
        <v>1</v>
      </c>
      <c r="B256" s="160" t="s">
        <v>214</v>
      </c>
      <c r="C256" s="159">
        <v>4</v>
      </c>
      <c r="D256" s="160" t="s">
        <v>477</v>
      </c>
      <c r="E256" s="159">
        <v>1</v>
      </c>
      <c r="F256" s="160" t="s">
        <v>478</v>
      </c>
      <c r="G256" s="159">
        <v>3</v>
      </c>
      <c r="H256" s="160" t="s">
        <v>739</v>
      </c>
      <c r="I256" s="161">
        <v>141324</v>
      </c>
      <c r="J256" s="162" t="s">
        <v>811</v>
      </c>
      <c r="K256" s="161">
        <v>0</v>
      </c>
      <c r="L256" s="163" t="s">
        <v>217</v>
      </c>
      <c r="M256" s="161" t="s">
        <v>812</v>
      </c>
      <c r="N256" s="162" t="s">
        <v>813</v>
      </c>
    </row>
    <row r="257" spans="1:14" ht="30" customHeight="1">
      <c r="A257" s="159">
        <v>1</v>
      </c>
      <c r="B257" s="160" t="s">
        <v>214</v>
      </c>
      <c r="C257" s="159">
        <v>4</v>
      </c>
      <c r="D257" s="160" t="s">
        <v>477</v>
      </c>
      <c r="E257" s="159">
        <v>1</v>
      </c>
      <c r="F257" s="160" t="s">
        <v>478</v>
      </c>
      <c r="G257" s="159">
        <v>3</v>
      </c>
      <c r="H257" s="160" t="s">
        <v>739</v>
      </c>
      <c r="I257" s="161">
        <v>141325</v>
      </c>
      <c r="J257" s="162" t="s">
        <v>814</v>
      </c>
      <c r="K257" s="161">
        <v>0</v>
      </c>
      <c r="L257" s="163" t="s">
        <v>217</v>
      </c>
      <c r="M257" s="161" t="s">
        <v>815</v>
      </c>
      <c r="N257" s="162" t="s">
        <v>816</v>
      </c>
    </row>
    <row r="258" spans="1:14" ht="30" customHeight="1">
      <c r="A258" s="159">
        <v>1</v>
      </c>
      <c r="B258" s="160" t="s">
        <v>214</v>
      </c>
      <c r="C258" s="159">
        <v>4</v>
      </c>
      <c r="D258" s="160" t="s">
        <v>477</v>
      </c>
      <c r="E258" s="159">
        <v>1</v>
      </c>
      <c r="F258" s="160" t="s">
        <v>478</v>
      </c>
      <c r="G258" s="159">
        <v>3</v>
      </c>
      <c r="H258" s="160" t="s">
        <v>739</v>
      </c>
      <c r="I258" s="161">
        <v>141326</v>
      </c>
      <c r="J258" s="162" t="s">
        <v>817</v>
      </c>
      <c r="K258" s="161">
        <v>0</v>
      </c>
      <c r="L258" s="163" t="s">
        <v>217</v>
      </c>
      <c r="M258" s="161" t="s">
        <v>818</v>
      </c>
      <c r="N258" s="162" t="s">
        <v>819</v>
      </c>
    </row>
    <row r="259" spans="1:14" ht="30" customHeight="1">
      <c r="A259" s="159">
        <v>1</v>
      </c>
      <c r="B259" s="160" t="s">
        <v>214</v>
      </c>
      <c r="C259" s="159">
        <v>4</v>
      </c>
      <c r="D259" s="160" t="s">
        <v>477</v>
      </c>
      <c r="E259" s="159">
        <v>1</v>
      </c>
      <c r="F259" s="160" t="s">
        <v>478</v>
      </c>
      <c r="G259" s="159">
        <v>3</v>
      </c>
      <c r="H259" s="160" t="s">
        <v>739</v>
      </c>
      <c r="I259" s="161">
        <v>141327</v>
      </c>
      <c r="J259" s="162" t="s">
        <v>795</v>
      </c>
      <c r="K259" s="161">
        <v>0</v>
      </c>
      <c r="L259" s="163" t="s">
        <v>217</v>
      </c>
      <c r="M259" s="161" t="s">
        <v>820</v>
      </c>
      <c r="N259" s="162" t="s">
        <v>797</v>
      </c>
    </row>
    <row r="260" spans="1:14" ht="30" customHeight="1">
      <c r="A260" s="159">
        <v>1</v>
      </c>
      <c r="B260" s="160" t="s">
        <v>214</v>
      </c>
      <c r="C260" s="159">
        <v>4</v>
      </c>
      <c r="D260" s="160" t="s">
        <v>477</v>
      </c>
      <c r="E260" s="159">
        <v>1</v>
      </c>
      <c r="F260" s="160" t="s">
        <v>478</v>
      </c>
      <c r="G260" s="159">
        <v>3</v>
      </c>
      <c r="H260" s="160" t="s">
        <v>739</v>
      </c>
      <c r="I260" s="161">
        <v>141328</v>
      </c>
      <c r="J260" s="162" t="s">
        <v>821</v>
      </c>
      <c r="K260" s="161">
        <v>0</v>
      </c>
      <c r="L260" s="163" t="s">
        <v>217</v>
      </c>
      <c r="M260" s="161" t="s">
        <v>822</v>
      </c>
      <c r="N260" s="162" t="s">
        <v>823</v>
      </c>
    </row>
    <row r="261" spans="1:14" ht="30" customHeight="1">
      <c r="A261" s="159">
        <v>1</v>
      </c>
      <c r="B261" s="160" t="s">
        <v>214</v>
      </c>
      <c r="C261" s="159">
        <v>4</v>
      </c>
      <c r="D261" s="160" t="s">
        <v>477</v>
      </c>
      <c r="E261" s="159">
        <v>1</v>
      </c>
      <c r="F261" s="160" t="s">
        <v>478</v>
      </c>
      <c r="G261" s="159">
        <v>3</v>
      </c>
      <c r="H261" s="160" t="s">
        <v>739</v>
      </c>
      <c r="I261" s="161">
        <v>141329</v>
      </c>
      <c r="J261" s="162" t="s">
        <v>824</v>
      </c>
      <c r="K261" s="161">
        <v>0</v>
      </c>
      <c r="L261" s="163" t="s">
        <v>217</v>
      </c>
      <c r="M261" s="161" t="s">
        <v>825</v>
      </c>
      <c r="N261" s="162" t="s">
        <v>826</v>
      </c>
    </row>
    <row r="262" spans="1:14" ht="30" customHeight="1">
      <c r="A262" s="159">
        <v>1</v>
      </c>
      <c r="B262" s="160" t="s">
        <v>214</v>
      </c>
      <c r="C262" s="159">
        <v>4</v>
      </c>
      <c r="D262" s="160" t="s">
        <v>477</v>
      </c>
      <c r="E262" s="159">
        <v>1</v>
      </c>
      <c r="F262" s="160" t="s">
        <v>478</v>
      </c>
      <c r="G262" s="159">
        <v>3</v>
      </c>
      <c r="H262" s="160" t="s">
        <v>739</v>
      </c>
      <c r="I262" s="161">
        <v>141330</v>
      </c>
      <c r="J262" s="162" t="s">
        <v>827</v>
      </c>
      <c r="K262" s="161">
        <v>0</v>
      </c>
      <c r="L262" s="163" t="s">
        <v>217</v>
      </c>
      <c r="M262" s="161" t="s">
        <v>828</v>
      </c>
      <c r="N262" s="162" t="s">
        <v>829</v>
      </c>
    </row>
    <row r="263" spans="1:14" ht="30" customHeight="1">
      <c r="A263" s="159">
        <v>1</v>
      </c>
      <c r="B263" s="160" t="s">
        <v>214</v>
      </c>
      <c r="C263" s="159">
        <v>4</v>
      </c>
      <c r="D263" s="160" t="s">
        <v>477</v>
      </c>
      <c r="E263" s="159">
        <v>1</v>
      </c>
      <c r="F263" s="160" t="s">
        <v>478</v>
      </c>
      <c r="G263" s="159">
        <v>3</v>
      </c>
      <c r="H263" s="160" t="s">
        <v>739</v>
      </c>
      <c r="I263" s="161">
        <v>141331</v>
      </c>
      <c r="J263" s="162" t="s">
        <v>830</v>
      </c>
      <c r="K263" s="161">
        <v>0</v>
      </c>
      <c r="L263" s="163" t="s">
        <v>217</v>
      </c>
      <c r="M263" s="161" t="s">
        <v>831</v>
      </c>
      <c r="N263" s="162" t="s">
        <v>832</v>
      </c>
    </row>
    <row r="264" spans="1:14" ht="30" customHeight="1">
      <c r="A264" s="159">
        <v>1</v>
      </c>
      <c r="B264" s="160" t="s">
        <v>214</v>
      </c>
      <c r="C264" s="159">
        <v>4</v>
      </c>
      <c r="D264" s="160" t="s">
        <v>477</v>
      </c>
      <c r="E264" s="159">
        <v>1</v>
      </c>
      <c r="F264" s="160" t="s">
        <v>478</v>
      </c>
      <c r="G264" s="159">
        <v>3</v>
      </c>
      <c r="H264" s="160" t="s">
        <v>739</v>
      </c>
      <c r="I264" s="161">
        <v>141332</v>
      </c>
      <c r="J264" s="162" t="s">
        <v>833</v>
      </c>
      <c r="K264" s="161">
        <v>0</v>
      </c>
      <c r="L264" s="163" t="s">
        <v>217</v>
      </c>
      <c r="M264" s="161" t="s">
        <v>834</v>
      </c>
      <c r="N264" s="162" t="s">
        <v>835</v>
      </c>
    </row>
    <row r="265" spans="1:14" ht="30" customHeight="1">
      <c r="A265" s="159">
        <v>1</v>
      </c>
      <c r="B265" s="160" t="s">
        <v>214</v>
      </c>
      <c r="C265" s="159">
        <v>4</v>
      </c>
      <c r="D265" s="160" t="s">
        <v>477</v>
      </c>
      <c r="E265" s="159">
        <v>1</v>
      </c>
      <c r="F265" s="160" t="s">
        <v>478</v>
      </c>
      <c r="G265" s="159">
        <v>3</v>
      </c>
      <c r="H265" s="160" t="s">
        <v>739</v>
      </c>
      <c r="I265" s="161">
        <v>141333</v>
      </c>
      <c r="J265" s="162" t="s">
        <v>836</v>
      </c>
      <c r="K265" s="161">
        <v>0</v>
      </c>
      <c r="L265" s="163" t="s">
        <v>217</v>
      </c>
      <c r="M265" s="161" t="s">
        <v>837</v>
      </c>
      <c r="N265" s="162" t="s">
        <v>838</v>
      </c>
    </row>
    <row r="266" spans="1:14" ht="30" customHeight="1">
      <c r="A266" s="159">
        <v>1</v>
      </c>
      <c r="B266" s="160" t="s">
        <v>214</v>
      </c>
      <c r="C266" s="159">
        <v>4</v>
      </c>
      <c r="D266" s="160" t="s">
        <v>477</v>
      </c>
      <c r="E266" s="159">
        <v>1</v>
      </c>
      <c r="F266" s="160" t="s">
        <v>478</v>
      </c>
      <c r="G266" s="159">
        <v>3</v>
      </c>
      <c r="H266" s="160" t="s">
        <v>739</v>
      </c>
      <c r="I266" s="161">
        <v>141334</v>
      </c>
      <c r="J266" s="162" t="s">
        <v>839</v>
      </c>
      <c r="K266" s="161">
        <v>0</v>
      </c>
      <c r="L266" s="163" t="s">
        <v>217</v>
      </c>
      <c r="M266" s="161" t="s">
        <v>840</v>
      </c>
      <c r="N266" s="162" t="s">
        <v>841</v>
      </c>
    </row>
    <row r="267" spans="1:14" ht="30" customHeight="1">
      <c r="A267" s="159">
        <v>1</v>
      </c>
      <c r="B267" s="160" t="s">
        <v>214</v>
      </c>
      <c r="C267" s="159">
        <v>4</v>
      </c>
      <c r="D267" s="160" t="s">
        <v>477</v>
      </c>
      <c r="E267" s="159">
        <v>1</v>
      </c>
      <c r="F267" s="160" t="s">
        <v>478</v>
      </c>
      <c r="G267" s="159">
        <v>3</v>
      </c>
      <c r="H267" s="160" t="s">
        <v>739</v>
      </c>
      <c r="I267" s="161">
        <v>141335</v>
      </c>
      <c r="J267" s="162" t="s">
        <v>842</v>
      </c>
      <c r="K267" s="161">
        <v>0</v>
      </c>
      <c r="L267" s="163" t="s">
        <v>217</v>
      </c>
      <c r="M267" s="161" t="s">
        <v>843</v>
      </c>
      <c r="N267" s="162" t="s">
        <v>844</v>
      </c>
    </row>
    <row r="268" spans="1:14" ht="30" customHeight="1">
      <c r="A268" s="159">
        <v>1</v>
      </c>
      <c r="B268" s="160" t="s">
        <v>214</v>
      </c>
      <c r="C268" s="159">
        <v>4</v>
      </c>
      <c r="D268" s="160" t="s">
        <v>477</v>
      </c>
      <c r="E268" s="159">
        <v>1</v>
      </c>
      <c r="F268" s="160" t="s">
        <v>478</v>
      </c>
      <c r="G268" s="159">
        <v>3</v>
      </c>
      <c r="H268" s="160" t="s">
        <v>739</v>
      </c>
      <c r="I268" s="161">
        <v>141336</v>
      </c>
      <c r="J268" s="162" t="s">
        <v>845</v>
      </c>
      <c r="K268" s="161">
        <v>0</v>
      </c>
      <c r="L268" s="163" t="s">
        <v>217</v>
      </c>
      <c r="M268" s="161" t="s">
        <v>846</v>
      </c>
      <c r="N268" s="162" t="s">
        <v>847</v>
      </c>
    </row>
    <row r="269" spans="1:14" ht="30" customHeight="1">
      <c r="A269" s="159">
        <v>1</v>
      </c>
      <c r="B269" s="160" t="s">
        <v>214</v>
      </c>
      <c r="C269" s="159">
        <v>4</v>
      </c>
      <c r="D269" s="160" t="s">
        <v>477</v>
      </c>
      <c r="E269" s="159">
        <v>1</v>
      </c>
      <c r="F269" s="160" t="s">
        <v>478</v>
      </c>
      <c r="G269" s="159">
        <v>3</v>
      </c>
      <c r="H269" s="160" t="s">
        <v>739</v>
      </c>
      <c r="I269" s="161">
        <v>141337</v>
      </c>
      <c r="J269" s="162" t="s">
        <v>848</v>
      </c>
      <c r="K269" s="161">
        <v>0</v>
      </c>
      <c r="L269" s="163" t="s">
        <v>217</v>
      </c>
      <c r="M269" s="161" t="s">
        <v>849</v>
      </c>
      <c r="N269" s="162" t="s">
        <v>850</v>
      </c>
    </row>
    <row r="270" spans="1:14" ht="30" customHeight="1">
      <c r="A270" s="159">
        <v>1</v>
      </c>
      <c r="B270" s="160" t="s">
        <v>214</v>
      </c>
      <c r="C270" s="159">
        <v>4</v>
      </c>
      <c r="D270" s="160" t="s">
        <v>477</v>
      </c>
      <c r="E270" s="159">
        <v>1</v>
      </c>
      <c r="F270" s="160" t="s">
        <v>478</v>
      </c>
      <c r="G270" s="159">
        <v>3</v>
      </c>
      <c r="H270" s="160" t="s">
        <v>739</v>
      </c>
      <c r="I270" s="161">
        <v>141338</v>
      </c>
      <c r="J270" s="162" t="s">
        <v>129</v>
      </c>
      <c r="K270" s="161">
        <v>0</v>
      </c>
      <c r="L270" s="163" t="s">
        <v>217</v>
      </c>
      <c r="M270" s="161" t="s">
        <v>851</v>
      </c>
      <c r="N270" s="162" t="s">
        <v>852</v>
      </c>
    </row>
    <row r="271" spans="1:14" ht="30" customHeight="1">
      <c r="A271" s="159">
        <v>1</v>
      </c>
      <c r="B271" s="160" t="s">
        <v>214</v>
      </c>
      <c r="C271" s="159">
        <v>4</v>
      </c>
      <c r="D271" s="160" t="s">
        <v>477</v>
      </c>
      <c r="E271" s="159">
        <v>1</v>
      </c>
      <c r="F271" s="160" t="s">
        <v>478</v>
      </c>
      <c r="G271" s="159">
        <v>3</v>
      </c>
      <c r="H271" s="160" t="s">
        <v>739</v>
      </c>
      <c r="I271" s="161">
        <v>141339</v>
      </c>
      <c r="J271" s="162" t="s">
        <v>853</v>
      </c>
      <c r="K271" s="161">
        <v>0</v>
      </c>
      <c r="L271" s="163" t="s">
        <v>217</v>
      </c>
      <c r="M271" s="161" t="s">
        <v>854</v>
      </c>
      <c r="N271" s="162" t="s">
        <v>855</v>
      </c>
    </row>
    <row r="272" spans="1:14" ht="30" customHeight="1">
      <c r="A272" s="159">
        <v>1</v>
      </c>
      <c r="B272" s="160" t="s">
        <v>214</v>
      </c>
      <c r="C272" s="159">
        <v>4</v>
      </c>
      <c r="D272" s="160" t="s">
        <v>477</v>
      </c>
      <c r="E272" s="159">
        <v>1</v>
      </c>
      <c r="F272" s="160" t="s">
        <v>478</v>
      </c>
      <c r="G272" s="159">
        <v>3</v>
      </c>
      <c r="H272" s="160" t="s">
        <v>739</v>
      </c>
      <c r="I272" s="161">
        <v>141340</v>
      </c>
      <c r="J272" s="162" t="s">
        <v>856</v>
      </c>
      <c r="K272" s="161">
        <v>0</v>
      </c>
      <c r="L272" s="163" t="s">
        <v>217</v>
      </c>
      <c r="M272" s="161" t="s">
        <v>857</v>
      </c>
      <c r="N272" s="162" t="s">
        <v>858</v>
      </c>
    </row>
    <row r="273" spans="1:14" ht="30" customHeight="1">
      <c r="A273" s="159">
        <v>1</v>
      </c>
      <c r="B273" s="160" t="s">
        <v>214</v>
      </c>
      <c r="C273" s="159">
        <v>4</v>
      </c>
      <c r="D273" s="160" t="s">
        <v>477</v>
      </c>
      <c r="E273" s="159">
        <v>1</v>
      </c>
      <c r="F273" s="160" t="s">
        <v>478</v>
      </c>
      <c r="G273" s="159">
        <v>3</v>
      </c>
      <c r="H273" s="160" t="s">
        <v>739</v>
      </c>
      <c r="I273" s="161">
        <v>141340</v>
      </c>
      <c r="J273" s="162" t="s">
        <v>856</v>
      </c>
      <c r="K273" s="161">
        <v>1</v>
      </c>
      <c r="L273" s="163" t="s">
        <v>859</v>
      </c>
      <c r="M273" s="161" t="s">
        <v>860</v>
      </c>
      <c r="N273" s="165" t="s">
        <v>859</v>
      </c>
    </row>
    <row r="274" spans="1:14" ht="30" customHeight="1">
      <c r="A274" s="159">
        <v>1</v>
      </c>
      <c r="B274" s="160" t="s">
        <v>214</v>
      </c>
      <c r="C274" s="159">
        <v>4</v>
      </c>
      <c r="D274" s="160" t="s">
        <v>477</v>
      </c>
      <c r="E274" s="159">
        <v>1</v>
      </c>
      <c r="F274" s="160" t="s">
        <v>478</v>
      </c>
      <c r="G274" s="159">
        <v>3</v>
      </c>
      <c r="H274" s="160" t="s">
        <v>739</v>
      </c>
      <c r="I274" s="161">
        <v>141341</v>
      </c>
      <c r="J274" s="162" t="s">
        <v>861</v>
      </c>
      <c r="K274" s="161">
        <v>0</v>
      </c>
      <c r="L274" s="163" t="s">
        <v>217</v>
      </c>
      <c r="M274" s="161" t="s">
        <v>862</v>
      </c>
      <c r="N274" s="162" t="s">
        <v>863</v>
      </c>
    </row>
    <row r="275" spans="1:14" ht="30" customHeight="1">
      <c r="A275" s="159">
        <v>1</v>
      </c>
      <c r="B275" s="160" t="s">
        <v>214</v>
      </c>
      <c r="C275" s="159">
        <v>4</v>
      </c>
      <c r="D275" s="160" t="s">
        <v>477</v>
      </c>
      <c r="E275" s="159">
        <v>1</v>
      </c>
      <c r="F275" s="160" t="s">
        <v>478</v>
      </c>
      <c r="G275" s="159">
        <v>3</v>
      </c>
      <c r="H275" s="160" t="s">
        <v>739</v>
      </c>
      <c r="I275" s="161">
        <v>141342</v>
      </c>
      <c r="J275" s="162" t="s">
        <v>864</v>
      </c>
      <c r="K275" s="161">
        <v>0</v>
      </c>
      <c r="L275" s="163" t="s">
        <v>217</v>
      </c>
      <c r="M275" s="161" t="s">
        <v>865</v>
      </c>
      <c r="N275" s="162" t="s">
        <v>866</v>
      </c>
    </row>
    <row r="276" spans="1:14" ht="30" customHeight="1">
      <c r="A276" s="159">
        <v>1</v>
      </c>
      <c r="B276" s="160" t="s">
        <v>214</v>
      </c>
      <c r="C276" s="159">
        <v>4</v>
      </c>
      <c r="D276" s="160" t="s">
        <v>477</v>
      </c>
      <c r="E276" s="159">
        <v>1</v>
      </c>
      <c r="F276" s="160" t="s">
        <v>478</v>
      </c>
      <c r="G276" s="159">
        <v>3</v>
      </c>
      <c r="H276" s="160" t="s">
        <v>739</v>
      </c>
      <c r="I276" s="161">
        <v>141343</v>
      </c>
      <c r="J276" s="162" t="s">
        <v>867</v>
      </c>
      <c r="K276" s="161">
        <v>0</v>
      </c>
      <c r="L276" s="163" t="s">
        <v>217</v>
      </c>
      <c r="M276" s="161" t="s">
        <v>868</v>
      </c>
      <c r="N276" s="162" t="s">
        <v>869</v>
      </c>
    </row>
    <row r="277" spans="1:14" ht="30" customHeight="1">
      <c r="A277" s="159">
        <v>1</v>
      </c>
      <c r="B277" s="160" t="s">
        <v>214</v>
      </c>
      <c r="C277" s="159">
        <v>4</v>
      </c>
      <c r="D277" s="160" t="s">
        <v>477</v>
      </c>
      <c r="E277" s="159">
        <v>1</v>
      </c>
      <c r="F277" s="160" t="s">
        <v>478</v>
      </c>
      <c r="G277" s="159">
        <v>3</v>
      </c>
      <c r="H277" s="160" t="s">
        <v>739</v>
      </c>
      <c r="I277" s="161">
        <v>141344</v>
      </c>
      <c r="J277" s="162" t="s">
        <v>870</v>
      </c>
      <c r="K277" s="161">
        <v>0</v>
      </c>
      <c r="L277" s="163" t="s">
        <v>217</v>
      </c>
      <c r="M277" s="161" t="s">
        <v>871</v>
      </c>
      <c r="N277" s="162" t="s">
        <v>872</v>
      </c>
    </row>
    <row r="278" spans="1:14" ht="30" customHeight="1">
      <c r="A278" s="159">
        <v>1</v>
      </c>
      <c r="B278" s="160" t="s">
        <v>214</v>
      </c>
      <c r="C278" s="159">
        <v>4</v>
      </c>
      <c r="D278" s="160" t="s">
        <v>477</v>
      </c>
      <c r="E278" s="159">
        <v>1</v>
      </c>
      <c r="F278" s="160" t="s">
        <v>478</v>
      </c>
      <c r="G278" s="159">
        <v>3</v>
      </c>
      <c r="H278" s="160" t="s">
        <v>739</v>
      </c>
      <c r="I278" s="161">
        <v>141345</v>
      </c>
      <c r="J278" s="162" t="s">
        <v>873</v>
      </c>
      <c r="K278" s="161">
        <v>0</v>
      </c>
      <c r="L278" s="163" t="s">
        <v>217</v>
      </c>
      <c r="M278" s="161" t="s">
        <v>874</v>
      </c>
      <c r="N278" s="162" t="s">
        <v>875</v>
      </c>
    </row>
    <row r="279" spans="1:14" ht="30" customHeight="1">
      <c r="A279" s="159">
        <v>1</v>
      </c>
      <c r="B279" s="160" t="s">
        <v>214</v>
      </c>
      <c r="C279" s="159">
        <v>4</v>
      </c>
      <c r="D279" s="160" t="s">
        <v>477</v>
      </c>
      <c r="E279" s="159">
        <v>1</v>
      </c>
      <c r="F279" s="160" t="s">
        <v>478</v>
      </c>
      <c r="G279" s="159">
        <v>3</v>
      </c>
      <c r="H279" s="160" t="s">
        <v>739</v>
      </c>
      <c r="I279" s="161">
        <v>141346</v>
      </c>
      <c r="J279" s="162" t="s">
        <v>123</v>
      </c>
      <c r="K279" s="161">
        <v>0</v>
      </c>
      <c r="L279" s="163" t="s">
        <v>217</v>
      </c>
      <c r="M279" s="161" t="s">
        <v>876</v>
      </c>
      <c r="N279" s="162" t="s">
        <v>877</v>
      </c>
    </row>
    <row r="280" spans="1:14" ht="30" customHeight="1">
      <c r="A280" s="159">
        <v>1</v>
      </c>
      <c r="B280" s="160" t="s">
        <v>214</v>
      </c>
      <c r="C280" s="159">
        <v>4</v>
      </c>
      <c r="D280" s="160" t="s">
        <v>477</v>
      </c>
      <c r="E280" s="159">
        <v>1</v>
      </c>
      <c r="F280" s="160" t="s">
        <v>478</v>
      </c>
      <c r="G280" s="159">
        <v>3</v>
      </c>
      <c r="H280" s="160" t="s">
        <v>739</v>
      </c>
      <c r="I280" s="161">
        <v>141347</v>
      </c>
      <c r="J280" s="162" t="s">
        <v>878</v>
      </c>
      <c r="K280" s="161">
        <v>0</v>
      </c>
      <c r="L280" s="163" t="s">
        <v>217</v>
      </c>
      <c r="M280" s="161" t="s">
        <v>879</v>
      </c>
      <c r="N280" s="162" t="s">
        <v>880</v>
      </c>
    </row>
    <row r="281" spans="1:14" ht="30" customHeight="1">
      <c r="A281" s="159">
        <v>1</v>
      </c>
      <c r="B281" s="160" t="s">
        <v>214</v>
      </c>
      <c r="C281" s="159">
        <v>4</v>
      </c>
      <c r="D281" s="160" t="s">
        <v>477</v>
      </c>
      <c r="E281" s="159">
        <v>1</v>
      </c>
      <c r="F281" s="160" t="s">
        <v>478</v>
      </c>
      <c r="G281" s="159">
        <v>3</v>
      </c>
      <c r="H281" s="160" t="s">
        <v>739</v>
      </c>
      <c r="I281" s="161">
        <v>141348</v>
      </c>
      <c r="J281" s="162" t="s">
        <v>881</v>
      </c>
      <c r="K281" s="161">
        <v>0</v>
      </c>
      <c r="L281" s="163" t="s">
        <v>217</v>
      </c>
      <c r="M281" s="161" t="s">
        <v>882</v>
      </c>
      <c r="N281" s="162" t="s">
        <v>883</v>
      </c>
    </row>
    <row r="282" spans="1:14" ht="30" customHeight="1">
      <c r="A282" s="159">
        <v>1</v>
      </c>
      <c r="B282" s="160" t="s">
        <v>214</v>
      </c>
      <c r="C282" s="159">
        <v>4</v>
      </c>
      <c r="D282" s="160" t="s">
        <v>477</v>
      </c>
      <c r="E282" s="159">
        <v>1</v>
      </c>
      <c r="F282" s="160" t="s">
        <v>478</v>
      </c>
      <c r="G282" s="159">
        <v>3</v>
      </c>
      <c r="H282" s="160" t="s">
        <v>739</v>
      </c>
      <c r="I282" s="161">
        <v>141349</v>
      </c>
      <c r="J282" s="162" t="s">
        <v>884</v>
      </c>
      <c r="K282" s="161">
        <v>0</v>
      </c>
      <c r="L282" s="163" t="s">
        <v>217</v>
      </c>
      <c r="M282" s="161" t="s">
        <v>885</v>
      </c>
      <c r="N282" s="162" t="s">
        <v>886</v>
      </c>
    </row>
    <row r="283" spans="1:14" ht="30" customHeight="1">
      <c r="A283" s="159">
        <v>1</v>
      </c>
      <c r="B283" s="160" t="s">
        <v>214</v>
      </c>
      <c r="C283" s="159">
        <v>4</v>
      </c>
      <c r="D283" s="160" t="s">
        <v>477</v>
      </c>
      <c r="E283" s="159">
        <v>1</v>
      </c>
      <c r="F283" s="160" t="s">
        <v>478</v>
      </c>
      <c r="G283" s="159">
        <v>3</v>
      </c>
      <c r="H283" s="160" t="s">
        <v>739</v>
      </c>
      <c r="I283" s="161">
        <v>141399</v>
      </c>
      <c r="J283" s="162" t="s">
        <v>887</v>
      </c>
      <c r="K283" s="161">
        <v>0</v>
      </c>
      <c r="L283" s="163" t="s">
        <v>217</v>
      </c>
      <c r="M283" s="161" t="s">
        <v>888</v>
      </c>
      <c r="N283" s="162" t="s">
        <v>889</v>
      </c>
    </row>
    <row r="284" spans="1:14" ht="30" customHeight="1">
      <c r="A284" s="159">
        <v>1</v>
      </c>
      <c r="B284" s="160" t="s">
        <v>214</v>
      </c>
      <c r="C284" s="159">
        <v>4</v>
      </c>
      <c r="D284" s="160" t="s">
        <v>477</v>
      </c>
      <c r="E284" s="159">
        <v>1</v>
      </c>
      <c r="F284" s="160" t="s">
        <v>478</v>
      </c>
      <c r="G284" s="159">
        <v>3</v>
      </c>
      <c r="H284" s="160" t="s">
        <v>739</v>
      </c>
      <c r="I284" s="161">
        <v>141399</v>
      </c>
      <c r="J284" s="162" t="s">
        <v>887</v>
      </c>
      <c r="K284" s="161">
        <v>1</v>
      </c>
      <c r="L284" s="163" t="s">
        <v>890</v>
      </c>
      <c r="M284" s="161" t="s">
        <v>891</v>
      </c>
      <c r="N284" s="162" t="s">
        <v>892</v>
      </c>
    </row>
    <row r="285" spans="1:14" ht="30" customHeight="1">
      <c r="A285" s="159">
        <v>1</v>
      </c>
      <c r="B285" s="160" t="s">
        <v>214</v>
      </c>
      <c r="C285" s="159">
        <v>4</v>
      </c>
      <c r="D285" s="160" t="s">
        <v>477</v>
      </c>
      <c r="E285" s="159">
        <v>1</v>
      </c>
      <c r="F285" s="160" t="s">
        <v>478</v>
      </c>
      <c r="G285" s="159">
        <v>3</v>
      </c>
      <c r="H285" s="160" t="s">
        <v>739</v>
      </c>
      <c r="I285" s="161">
        <v>141399</v>
      </c>
      <c r="J285" s="162" t="s">
        <v>887</v>
      </c>
      <c r="K285" s="161">
        <v>2</v>
      </c>
      <c r="L285" s="163" t="s">
        <v>893</v>
      </c>
      <c r="M285" s="161" t="s">
        <v>894</v>
      </c>
      <c r="N285" s="162" t="s">
        <v>895</v>
      </c>
    </row>
    <row r="286" spans="1:14" ht="30" customHeight="1">
      <c r="A286" s="159">
        <v>1</v>
      </c>
      <c r="B286" s="160" t="s">
        <v>214</v>
      </c>
      <c r="C286" s="159">
        <v>4</v>
      </c>
      <c r="D286" s="160" t="s">
        <v>477</v>
      </c>
      <c r="E286" s="159">
        <v>1</v>
      </c>
      <c r="F286" s="160" t="s">
        <v>478</v>
      </c>
      <c r="G286" s="159">
        <v>3</v>
      </c>
      <c r="H286" s="160" t="s">
        <v>739</v>
      </c>
      <c r="I286" s="161">
        <v>141399</v>
      </c>
      <c r="J286" s="162" t="s">
        <v>887</v>
      </c>
      <c r="K286" s="161">
        <v>3</v>
      </c>
      <c r="L286" s="163" t="s">
        <v>896</v>
      </c>
      <c r="M286" s="161" t="s">
        <v>897</v>
      </c>
      <c r="N286" s="162" t="s">
        <v>898</v>
      </c>
    </row>
    <row r="287" spans="1:14" ht="30" customHeight="1">
      <c r="A287" s="159">
        <v>1</v>
      </c>
      <c r="B287" s="160" t="s">
        <v>214</v>
      </c>
      <c r="C287" s="159">
        <v>4</v>
      </c>
      <c r="D287" s="160" t="s">
        <v>477</v>
      </c>
      <c r="E287" s="159">
        <v>1</v>
      </c>
      <c r="F287" s="160" t="s">
        <v>478</v>
      </c>
      <c r="G287" s="159">
        <v>3</v>
      </c>
      <c r="H287" s="160" t="s">
        <v>739</v>
      </c>
      <c r="I287" s="161">
        <v>141399</v>
      </c>
      <c r="J287" s="162" t="s">
        <v>887</v>
      </c>
      <c r="K287" s="161">
        <v>4</v>
      </c>
      <c r="L287" s="163" t="s">
        <v>899</v>
      </c>
      <c r="M287" s="161" t="s">
        <v>900</v>
      </c>
      <c r="N287" s="162" t="s">
        <v>901</v>
      </c>
    </row>
    <row r="288" spans="1:14" ht="30" customHeight="1">
      <c r="A288" s="159">
        <v>1</v>
      </c>
      <c r="B288" s="160" t="s">
        <v>214</v>
      </c>
      <c r="C288" s="159">
        <v>4</v>
      </c>
      <c r="D288" s="160" t="s">
        <v>477</v>
      </c>
      <c r="E288" s="159">
        <v>1</v>
      </c>
      <c r="F288" s="160" t="s">
        <v>478</v>
      </c>
      <c r="G288" s="159">
        <v>3</v>
      </c>
      <c r="H288" s="160" t="s">
        <v>739</v>
      </c>
      <c r="I288" s="161">
        <v>141399</v>
      </c>
      <c r="J288" s="162" t="s">
        <v>887</v>
      </c>
      <c r="K288" s="161">
        <v>5</v>
      </c>
      <c r="L288" s="163" t="s">
        <v>902</v>
      </c>
      <c r="M288" s="161" t="s">
        <v>903</v>
      </c>
      <c r="N288" s="162" t="s">
        <v>904</v>
      </c>
    </row>
    <row r="289" spans="1:14" ht="30" customHeight="1">
      <c r="A289" s="159">
        <v>1</v>
      </c>
      <c r="B289" s="160" t="s">
        <v>214</v>
      </c>
      <c r="C289" s="159">
        <v>4</v>
      </c>
      <c r="D289" s="160" t="s">
        <v>477</v>
      </c>
      <c r="E289" s="159">
        <v>1</v>
      </c>
      <c r="F289" s="160" t="s">
        <v>478</v>
      </c>
      <c r="G289" s="159">
        <v>3</v>
      </c>
      <c r="H289" s="160" t="s">
        <v>739</v>
      </c>
      <c r="I289" s="161">
        <v>141399</v>
      </c>
      <c r="J289" s="162" t="s">
        <v>887</v>
      </c>
      <c r="K289" s="161">
        <v>6</v>
      </c>
      <c r="L289" s="163" t="s">
        <v>905</v>
      </c>
      <c r="M289" s="161" t="s">
        <v>906</v>
      </c>
      <c r="N289" s="162" t="s">
        <v>907</v>
      </c>
    </row>
    <row r="290" spans="1:14" ht="30" customHeight="1">
      <c r="A290" s="159">
        <v>1</v>
      </c>
      <c r="B290" s="160" t="s">
        <v>214</v>
      </c>
      <c r="C290" s="159">
        <v>4</v>
      </c>
      <c r="D290" s="160" t="s">
        <v>477</v>
      </c>
      <c r="E290" s="159">
        <v>1</v>
      </c>
      <c r="F290" s="160" t="s">
        <v>478</v>
      </c>
      <c r="G290" s="159">
        <v>3</v>
      </c>
      <c r="H290" s="160" t="s">
        <v>739</v>
      </c>
      <c r="I290" s="161">
        <v>141399</v>
      </c>
      <c r="J290" s="162" t="s">
        <v>887</v>
      </c>
      <c r="K290" s="161">
        <v>7</v>
      </c>
      <c r="L290" s="163" t="s">
        <v>908</v>
      </c>
      <c r="M290" s="161" t="s">
        <v>909</v>
      </c>
      <c r="N290" s="162" t="s">
        <v>910</v>
      </c>
    </row>
    <row r="291" spans="1:14" ht="30" customHeight="1">
      <c r="A291" s="159">
        <v>1</v>
      </c>
      <c r="B291" s="160" t="s">
        <v>214</v>
      </c>
      <c r="C291" s="159">
        <v>4</v>
      </c>
      <c r="D291" s="160" t="s">
        <v>477</v>
      </c>
      <c r="E291" s="159">
        <v>1</v>
      </c>
      <c r="F291" s="160" t="s">
        <v>478</v>
      </c>
      <c r="G291" s="159">
        <v>3</v>
      </c>
      <c r="H291" s="160" t="s">
        <v>739</v>
      </c>
      <c r="I291" s="161">
        <v>141399</v>
      </c>
      <c r="J291" s="162" t="s">
        <v>887</v>
      </c>
      <c r="K291" s="161">
        <v>8</v>
      </c>
      <c r="L291" s="163" t="s">
        <v>911</v>
      </c>
      <c r="M291" s="161" t="s">
        <v>912</v>
      </c>
      <c r="N291" s="162" t="s">
        <v>913</v>
      </c>
    </row>
    <row r="292" spans="1:14" ht="30" customHeight="1">
      <c r="A292" s="159">
        <v>1</v>
      </c>
      <c r="B292" s="160" t="s">
        <v>214</v>
      </c>
      <c r="C292" s="159">
        <v>4</v>
      </c>
      <c r="D292" s="160" t="s">
        <v>477</v>
      </c>
      <c r="E292" s="159">
        <v>1</v>
      </c>
      <c r="F292" s="160" t="s">
        <v>478</v>
      </c>
      <c r="G292" s="159">
        <v>3</v>
      </c>
      <c r="H292" s="160" t="s">
        <v>739</v>
      </c>
      <c r="I292" s="161">
        <v>141399</v>
      </c>
      <c r="J292" s="162" t="s">
        <v>887</v>
      </c>
      <c r="K292" s="161">
        <v>9</v>
      </c>
      <c r="L292" s="163" t="s">
        <v>914</v>
      </c>
      <c r="M292" s="161" t="s">
        <v>915</v>
      </c>
      <c r="N292" s="162" t="s">
        <v>916</v>
      </c>
    </row>
    <row r="293" spans="1:14" ht="30" customHeight="1">
      <c r="A293" s="159">
        <v>1</v>
      </c>
      <c r="B293" s="160" t="s">
        <v>214</v>
      </c>
      <c r="C293" s="159">
        <v>4</v>
      </c>
      <c r="D293" s="160" t="s">
        <v>477</v>
      </c>
      <c r="E293" s="159">
        <v>1</v>
      </c>
      <c r="F293" s="160" t="s">
        <v>478</v>
      </c>
      <c r="G293" s="159">
        <v>3</v>
      </c>
      <c r="H293" s="160" t="s">
        <v>739</v>
      </c>
      <c r="I293" s="161">
        <v>141399</v>
      </c>
      <c r="J293" s="162" t="s">
        <v>887</v>
      </c>
      <c r="K293" s="161">
        <v>10</v>
      </c>
      <c r="L293" s="163" t="s">
        <v>917</v>
      </c>
      <c r="M293" s="161" t="s">
        <v>918</v>
      </c>
      <c r="N293" s="162" t="s">
        <v>919</v>
      </c>
    </row>
    <row r="294" spans="1:14" ht="30" customHeight="1">
      <c r="A294" s="159">
        <v>1</v>
      </c>
      <c r="B294" s="160" t="s">
        <v>214</v>
      </c>
      <c r="C294" s="159">
        <v>4</v>
      </c>
      <c r="D294" s="160" t="s">
        <v>477</v>
      </c>
      <c r="E294" s="159">
        <v>1</v>
      </c>
      <c r="F294" s="160" t="s">
        <v>478</v>
      </c>
      <c r="G294" s="159">
        <v>3</v>
      </c>
      <c r="H294" s="160" t="s">
        <v>739</v>
      </c>
      <c r="I294" s="161">
        <v>141399</v>
      </c>
      <c r="J294" s="162" t="s">
        <v>887</v>
      </c>
      <c r="K294" s="161">
        <v>11</v>
      </c>
      <c r="L294" s="163" t="s">
        <v>920</v>
      </c>
      <c r="M294" s="161" t="s">
        <v>921</v>
      </c>
      <c r="N294" s="162" t="s">
        <v>922</v>
      </c>
    </row>
    <row r="295" spans="1:14" ht="30" customHeight="1">
      <c r="A295" s="159">
        <v>1</v>
      </c>
      <c r="B295" s="160" t="s">
        <v>214</v>
      </c>
      <c r="C295" s="159">
        <v>4</v>
      </c>
      <c r="D295" s="160" t="s">
        <v>477</v>
      </c>
      <c r="E295" s="159">
        <v>1</v>
      </c>
      <c r="F295" s="160" t="s">
        <v>478</v>
      </c>
      <c r="G295" s="159">
        <v>3</v>
      </c>
      <c r="H295" s="160" t="s">
        <v>739</v>
      </c>
      <c r="I295" s="161">
        <v>141399</v>
      </c>
      <c r="J295" s="162" t="s">
        <v>887</v>
      </c>
      <c r="K295" s="161">
        <v>12</v>
      </c>
      <c r="L295" s="163" t="s">
        <v>923</v>
      </c>
      <c r="M295" s="161" t="s">
        <v>924</v>
      </c>
      <c r="N295" s="162" t="s">
        <v>925</v>
      </c>
    </row>
    <row r="296" spans="1:14" ht="30" customHeight="1">
      <c r="A296" s="159">
        <v>1</v>
      </c>
      <c r="B296" s="160" t="s">
        <v>214</v>
      </c>
      <c r="C296" s="159">
        <v>4</v>
      </c>
      <c r="D296" s="160" t="s">
        <v>477</v>
      </c>
      <c r="E296" s="159">
        <v>1</v>
      </c>
      <c r="F296" s="160" t="s">
        <v>478</v>
      </c>
      <c r="G296" s="159">
        <v>3</v>
      </c>
      <c r="H296" s="160" t="s">
        <v>739</v>
      </c>
      <c r="I296" s="161">
        <v>141399</v>
      </c>
      <c r="J296" s="162" t="s">
        <v>887</v>
      </c>
      <c r="K296" s="161">
        <v>13</v>
      </c>
      <c r="L296" s="163" t="s">
        <v>926</v>
      </c>
      <c r="M296" s="161" t="s">
        <v>927</v>
      </c>
      <c r="N296" s="162" t="s">
        <v>928</v>
      </c>
    </row>
    <row r="297" spans="1:14" ht="30" customHeight="1">
      <c r="A297" s="159">
        <v>1</v>
      </c>
      <c r="B297" s="160" t="s">
        <v>214</v>
      </c>
      <c r="C297" s="159">
        <v>4</v>
      </c>
      <c r="D297" s="160" t="s">
        <v>477</v>
      </c>
      <c r="E297" s="159">
        <v>1</v>
      </c>
      <c r="F297" s="160" t="s">
        <v>478</v>
      </c>
      <c r="G297" s="159">
        <v>3</v>
      </c>
      <c r="H297" s="160" t="s">
        <v>739</v>
      </c>
      <c r="I297" s="161">
        <v>141399</v>
      </c>
      <c r="J297" s="162" t="s">
        <v>887</v>
      </c>
      <c r="K297" s="161">
        <v>14</v>
      </c>
      <c r="L297" s="163" t="s">
        <v>929</v>
      </c>
      <c r="M297" s="161" t="s">
        <v>930</v>
      </c>
      <c r="N297" s="162" t="s">
        <v>931</v>
      </c>
    </row>
    <row r="298" spans="1:14" ht="30" customHeight="1">
      <c r="A298" s="159">
        <v>1</v>
      </c>
      <c r="B298" s="160" t="s">
        <v>214</v>
      </c>
      <c r="C298" s="159">
        <v>4</v>
      </c>
      <c r="D298" s="160" t="s">
        <v>477</v>
      </c>
      <c r="E298" s="159">
        <v>1</v>
      </c>
      <c r="F298" s="160" t="s">
        <v>478</v>
      </c>
      <c r="G298" s="159">
        <v>3</v>
      </c>
      <c r="H298" s="160" t="s">
        <v>739</v>
      </c>
      <c r="I298" s="161">
        <v>141399</v>
      </c>
      <c r="J298" s="162" t="s">
        <v>887</v>
      </c>
      <c r="K298" s="161">
        <v>15</v>
      </c>
      <c r="L298" s="163" t="s">
        <v>932</v>
      </c>
      <c r="M298" s="161" t="s">
        <v>933</v>
      </c>
      <c r="N298" s="162" t="s">
        <v>934</v>
      </c>
    </row>
    <row r="299" spans="1:14" ht="30" customHeight="1">
      <c r="A299" s="159">
        <v>1</v>
      </c>
      <c r="B299" s="160" t="s">
        <v>214</v>
      </c>
      <c r="C299" s="159">
        <v>5</v>
      </c>
      <c r="D299" s="160" t="s">
        <v>136</v>
      </c>
      <c r="E299" s="159">
        <v>1</v>
      </c>
      <c r="F299" s="160" t="s">
        <v>935</v>
      </c>
      <c r="G299" s="159">
        <v>1</v>
      </c>
      <c r="H299" s="160" t="s">
        <v>936</v>
      </c>
      <c r="I299" s="161">
        <v>151101</v>
      </c>
      <c r="J299" s="162" t="s">
        <v>49</v>
      </c>
      <c r="K299" s="161">
        <v>0</v>
      </c>
      <c r="L299" s="163" t="s">
        <v>217</v>
      </c>
      <c r="M299" s="161" t="s">
        <v>937</v>
      </c>
      <c r="N299" s="162" t="s">
        <v>938</v>
      </c>
    </row>
    <row r="300" spans="1:14" ht="30" customHeight="1">
      <c r="A300" s="159">
        <v>1</v>
      </c>
      <c r="B300" s="160" t="s">
        <v>214</v>
      </c>
      <c r="C300" s="159">
        <v>5</v>
      </c>
      <c r="D300" s="160" t="s">
        <v>136</v>
      </c>
      <c r="E300" s="159">
        <v>1</v>
      </c>
      <c r="F300" s="160" t="s">
        <v>935</v>
      </c>
      <c r="G300" s="159">
        <v>1</v>
      </c>
      <c r="H300" s="160" t="s">
        <v>936</v>
      </c>
      <c r="I300" s="161">
        <v>151102</v>
      </c>
      <c r="J300" s="162" t="s">
        <v>73</v>
      </c>
      <c r="K300" s="161">
        <v>0</v>
      </c>
      <c r="L300" s="163" t="s">
        <v>217</v>
      </c>
      <c r="M300" s="161" t="s">
        <v>939</v>
      </c>
      <c r="N300" s="162" t="s">
        <v>940</v>
      </c>
    </row>
    <row r="301" spans="1:14" ht="30" customHeight="1">
      <c r="A301" s="159">
        <v>1</v>
      </c>
      <c r="B301" s="160" t="s">
        <v>214</v>
      </c>
      <c r="C301" s="159">
        <v>5</v>
      </c>
      <c r="D301" s="160" t="s">
        <v>136</v>
      </c>
      <c r="E301" s="159">
        <v>1</v>
      </c>
      <c r="F301" s="160" t="s">
        <v>935</v>
      </c>
      <c r="G301" s="159">
        <v>1</v>
      </c>
      <c r="H301" s="160" t="s">
        <v>936</v>
      </c>
      <c r="I301" s="161">
        <v>151103</v>
      </c>
      <c r="J301" s="162" t="s">
        <v>117</v>
      </c>
      <c r="K301" s="161">
        <v>0</v>
      </c>
      <c r="L301" s="163" t="s">
        <v>217</v>
      </c>
      <c r="M301" s="161" t="s">
        <v>941</v>
      </c>
      <c r="N301" s="162" t="s">
        <v>942</v>
      </c>
    </row>
    <row r="302" spans="1:14" ht="30" customHeight="1">
      <c r="A302" s="159">
        <v>1</v>
      </c>
      <c r="B302" s="160" t="s">
        <v>214</v>
      </c>
      <c r="C302" s="159">
        <v>5</v>
      </c>
      <c r="D302" s="160" t="s">
        <v>136</v>
      </c>
      <c r="E302" s="159">
        <v>1</v>
      </c>
      <c r="F302" s="160" t="s">
        <v>935</v>
      </c>
      <c r="G302" s="159">
        <v>1</v>
      </c>
      <c r="H302" s="160" t="s">
        <v>936</v>
      </c>
      <c r="I302" s="161">
        <v>151104</v>
      </c>
      <c r="J302" s="162" t="s">
        <v>130</v>
      </c>
      <c r="K302" s="161">
        <v>0</v>
      </c>
      <c r="L302" s="163" t="s">
        <v>217</v>
      </c>
      <c r="M302" s="161" t="s">
        <v>943</v>
      </c>
      <c r="N302" s="162" t="s">
        <v>944</v>
      </c>
    </row>
    <row r="303" spans="1:14" ht="30" customHeight="1">
      <c r="A303" s="159">
        <v>1</v>
      </c>
      <c r="B303" s="160" t="s">
        <v>214</v>
      </c>
      <c r="C303" s="159">
        <v>5</v>
      </c>
      <c r="D303" s="160" t="s">
        <v>136</v>
      </c>
      <c r="E303" s="159">
        <v>1</v>
      </c>
      <c r="F303" s="160" t="s">
        <v>935</v>
      </c>
      <c r="G303" s="159">
        <v>1</v>
      </c>
      <c r="H303" s="160" t="s">
        <v>936</v>
      </c>
      <c r="I303" s="161">
        <v>151199</v>
      </c>
      <c r="J303" s="162" t="s">
        <v>945</v>
      </c>
      <c r="K303" s="161">
        <v>0</v>
      </c>
      <c r="L303" s="163" t="s">
        <v>217</v>
      </c>
      <c r="M303" s="161" t="s">
        <v>946</v>
      </c>
      <c r="N303" s="162" t="s">
        <v>947</v>
      </c>
    </row>
    <row r="304" spans="1:14" ht="30" customHeight="1">
      <c r="A304" s="159">
        <v>1</v>
      </c>
      <c r="B304" s="160" t="s">
        <v>214</v>
      </c>
      <c r="C304" s="159">
        <v>5</v>
      </c>
      <c r="D304" s="160" t="s">
        <v>136</v>
      </c>
      <c r="E304" s="159">
        <v>1</v>
      </c>
      <c r="F304" s="160" t="s">
        <v>935</v>
      </c>
      <c r="G304" s="159">
        <v>2</v>
      </c>
      <c r="H304" s="160" t="s">
        <v>134</v>
      </c>
      <c r="I304" s="161">
        <v>151299</v>
      </c>
      <c r="J304" s="162" t="s">
        <v>948</v>
      </c>
      <c r="K304" s="161">
        <v>0</v>
      </c>
      <c r="L304" s="163" t="s">
        <v>217</v>
      </c>
      <c r="M304" s="161" t="s">
        <v>949</v>
      </c>
      <c r="N304" s="162" t="s">
        <v>950</v>
      </c>
    </row>
    <row r="305" spans="1:14" ht="30" customHeight="1">
      <c r="A305" s="159">
        <v>1</v>
      </c>
      <c r="B305" s="160" t="s">
        <v>214</v>
      </c>
      <c r="C305" s="159">
        <v>5</v>
      </c>
      <c r="D305" s="160" t="s">
        <v>136</v>
      </c>
      <c r="E305" s="159">
        <v>1</v>
      </c>
      <c r="F305" s="160" t="s">
        <v>935</v>
      </c>
      <c r="G305" s="159">
        <v>2</v>
      </c>
      <c r="H305" s="160" t="s">
        <v>134</v>
      </c>
      <c r="I305" s="161">
        <v>151299</v>
      </c>
      <c r="J305" s="162" t="s">
        <v>948</v>
      </c>
      <c r="K305" s="161">
        <v>1</v>
      </c>
      <c r="L305" s="163" t="s">
        <v>951</v>
      </c>
      <c r="M305" s="161" t="s">
        <v>952</v>
      </c>
      <c r="N305" s="162" t="s">
        <v>951</v>
      </c>
    </row>
    <row r="306" spans="1:14" ht="30" customHeight="1">
      <c r="A306" s="159">
        <v>1</v>
      </c>
      <c r="B306" s="160" t="s">
        <v>214</v>
      </c>
      <c r="C306" s="159">
        <v>5</v>
      </c>
      <c r="D306" s="160" t="s">
        <v>136</v>
      </c>
      <c r="E306" s="159">
        <v>1</v>
      </c>
      <c r="F306" s="160" t="s">
        <v>935</v>
      </c>
      <c r="G306" s="159">
        <v>2</v>
      </c>
      <c r="H306" s="160" t="s">
        <v>134</v>
      </c>
      <c r="I306" s="161">
        <v>151299</v>
      </c>
      <c r="J306" s="162" t="s">
        <v>948</v>
      </c>
      <c r="K306" s="161">
        <v>2</v>
      </c>
      <c r="L306" s="163" t="s">
        <v>953</v>
      </c>
      <c r="M306" s="161" t="s">
        <v>954</v>
      </c>
      <c r="N306" s="162" t="s">
        <v>953</v>
      </c>
    </row>
    <row r="307" spans="1:14" ht="30" customHeight="1">
      <c r="A307" s="159">
        <v>1</v>
      </c>
      <c r="B307" s="160" t="s">
        <v>214</v>
      </c>
      <c r="C307" s="159">
        <v>5</v>
      </c>
      <c r="D307" s="160" t="s">
        <v>136</v>
      </c>
      <c r="E307" s="159">
        <v>1</v>
      </c>
      <c r="F307" s="160" t="s">
        <v>935</v>
      </c>
      <c r="G307" s="159">
        <v>2</v>
      </c>
      <c r="H307" s="160" t="s">
        <v>134</v>
      </c>
      <c r="I307" s="161">
        <v>151299</v>
      </c>
      <c r="J307" s="162" t="s">
        <v>948</v>
      </c>
      <c r="K307" s="161">
        <v>3</v>
      </c>
      <c r="L307" s="163" t="s">
        <v>955</v>
      </c>
      <c r="M307" s="161" t="s">
        <v>956</v>
      </c>
      <c r="N307" s="162" t="s">
        <v>955</v>
      </c>
    </row>
    <row r="308" spans="1:14" ht="30" customHeight="1">
      <c r="A308" s="159">
        <v>1</v>
      </c>
      <c r="B308" s="160" t="s">
        <v>214</v>
      </c>
      <c r="C308" s="159">
        <v>5</v>
      </c>
      <c r="D308" s="160" t="s">
        <v>136</v>
      </c>
      <c r="E308" s="159">
        <v>1</v>
      </c>
      <c r="F308" s="160" t="s">
        <v>935</v>
      </c>
      <c r="G308" s="159">
        <v>2</v>
      </c>
      <c r="H308" s="160" t="s">
        <v>134</v>
      </c>
      <c r="I308" s="161">
        <v>151299</v>
      </c>
      <c r="J308" s="162" t="s">
        <v>948</v>
      </c>
      <c r="K308" s="161">
        <v>4</v>
      </c>
      <c r="L308" s="163" t="s">
        <v>957</v>
      </c>
      <c r="M308" s="161" t="s">
        <v>958</v>
      </c>
      <c r="N308" s="162" t="s">
        <v>957</v>
      </c>
    </row>
    <row r="309" spans="1:14" ht="30" customHeight="1">
      <c r="A309" s="159">
        <v>2</v>
      </c>
      <c r="B309" s="160" t="s">
        <v>137</v>
      </c>
      <c r="C309" s="159">
        <v>1</v>
      </c>
      <c r="D309" s="160" t="s">
        <v>959</v>
      </c>
      <c r="E309" s="159">
        <v>1</v>
      </c>
      <c r="F309" s="160" t="s">
        <v>959</v>
      </c>
      <c r="G309" s="159">
        <v>1</v>
      </c>
      <c r="H309" s="160" t="s">
        <v>960</v>
      </c>
      <c r="I309" s="161">
        <v>211101</v>
      </c>
      <c r="J309" s="162" t="s">
        <v>50</v>
      </c>
      <c r="K309" s="161">
        <v>0</v>
      </c>
      <c r="L309" s="163" t="s">
        <v>217</v>
      </c>
      <c r="M309" s="161" t="s">
        <v>961</v>
      </c>
      <c r="N309" s="162" t="s">
        <v>962</v>
      </c>
    </row>
    <row r="310" spans="1:14" ht="30" customHeight="1">
      <c r="A310" s="159">
        <v>2</v>
      </c>
      <c r="B310" s="160" t="s">
        <v>137</v>
      </c>
      <c r="C310" s="159">
        <v>1</v>
      </c>
      <c r="D310" s="160" t="s">
        <v>959</v>
      </c>
      <c r="E310" s="159">
        <v>1</v>
      </c>
      <c r="F310" s="160" t="s">
        <v>959</v>
      </c>
      <c r="G310" s="159">
        <v>1</v>
      </c>
      <c r="H310" s="160" t="s">
        <v>960</v>
      </c>
      <c r="I310" s="161">
        <v>211102</v>
      </c>
      <c r="J310" s="162" t="s">
        <v>53</v>
      </c>
      <c r="K310" s="161">
        <v>0</v>
      </c>
      <c r="L310" s="163" t="s">
        <v>963</v>
      </c>
      <c r="M310" s="161" t="s">
        <v>964</v>
      </c>
      <c r="N310" s="162" t="s">
        <v>965</v>
      </c>
    </row>
    <row r="311" spans="1:14" ht="30" customHeight="1">
      <c r="A311" s="159">
        <v>2</v>
      </c>
      <c r="B311" s="160" t="s">
        <v>137</v>
      </c>
      <c r="C311" s="159">
        <v>1</v>
      </c>
      <c r="D311" s="160" t="s">
        <v>959</v>
      </c>
      <c r="E311" s="159">
        <v>1</v>
      </c>
      <c r="F311" s="160" t="s">
        <v>959</v>
      </c>
      <c r="G311" s="159">
        <v>1</v>
      </c>
      <c r="H311" s="160" t="s">
        <v>960</v>
      </c>
      <c r="I311" s="161">
        <v>211199</v>
      </c>
      <c r="J311" s="162" t="s">
        <v>966</v>
      </c>
      <c r="K311" s="161">
        <v>0</v>
      </c>
      <c r="L311" s="163" t="s">
        <v>217</v>
      </c>
      <c r="M311" s="161" t="s">
        <v>967</v>
      </c>
      <c r="N311" s="162" t="s">
        <v>968</v>
      </c>
    </row>
    <row r="312" spans="1:14" ht="30" customHeight="1">
      <c r="A312" s="159">
        <v>2</v>
      </c>
      <c r="B312" s="160" t="s">
        <v>137</v>
      </c>
      <c r="C312" s="159">
        <v>1</v>
      </c>
      <c r="D312" s="160" t="s">
        <v>959</v>
      </c>
      <c r="E312" s="159">
        <v>1</v>
      </c>
      <c r="F312" s="160" t="s">
        <v>959</v>
      </c>
      <c r="G312" s="159">
        <v>2</v>
      </c>
      <c r="H312" s="160" t="s">
        <v>133</v>
      </c>
      <c r="I312" s="161">
        <v>211299</v>
      </c>
      <c r="J312" s="162" t="s">
        <v>133</v>
      </c>
      <c r="K312" s="161">
        <v>0</v>
      </c>
      <c r="L312" s="163" t="s">
        <v>217</v>
      </c>
      <c r="M312" s="161" t="s">
        <v>969</v>
      </c>
      <c r="N312" s="162" t="s">
        <v>970</v>
      </c>
    </row>
  </sheetData>
  <mergeCells count="1">
    <mergeCell ref="K2:L2"/>
  </mergeCells>
  <conditionalFormatting sqref="A3:B3 A230:B230 A177:B177 A6:B15 A204:B204 A235:B270 A219:B224 A35:B37 A152:B161 A167:B173 A43:B50 A310:B310 A96:B100 A179:B180 A215:B216 A273:B286 A300:B304 A140:B149 A65:B68 A25:B31 A184:B184 A187:B193 A296:B297 A306:B306 A118:B120 A123:B135 A72:B75 A79:B79 A112:B115 A106:B108 A53:B54 A57:B63">
    <cfRule type="expression" dxfId="320" priority="285">
      <formula>$A3=$A2</formula>
    </cfRule>
  </conditionalFormatting>
  <conditionalFormatting sqref="C3:D3 C230:D230 C177:D177 C6:D15 C204:D204 C235:D270 C219:D224 C35:D37 C152:D161 C167:D173 C43:D50 C310:D310 C96:D100 C179:D180 C215:D216 C273:D286 C300:D304 C140:D149 C65:D68 C25:D31 C184:D184 C187:D193 C296:D297 C306:D306 C118:D120 C123:D135 C72:D75 C79:D79 C112:D115 C106:D108 C53:D54 C57:D63">
    <cfRule type="expression" dxfId="319" priority="284">
      <formula>$A2&amp;$C2=$A3&amp;$C3</formula>
    </cfRule>
  </conditionalFormatting>
  <conditionalFormatting sqref="E3:F3 E230:F230 E177:F177 E6:F15 E204:F204 E235:F270 E219:F224 E35:F37 E152:F161 E167:F173 E43:F50 E310:F310 E96:F100 E179:F180 E215:F216 E273:F286 E300:F304 E140:F149 E65:F68 E25:F31 E184:F184 E187:F193 E296:F297 E306:F306 E118:F120 E123:F135 E72:F75 E79:F79 E112:F115 E106:F108 E53:F54 E57:F63">
    <cfRule type="expression" dxfId="318" priority="283">
      <formula>$A3&amp;$C3&amp;$E3=$A2&amp;$C2&amp;$E2</formula>
    </cfRule>
  </conditionalFormatting>
  <conditionalFormatting sqref="G3:H3 G230:H230 G177:H177 G6:H15 G204:H204 G235:H270 G219:H224 G35:H37 G152:H161 G167:H173 G43:H50 G310:H310 G96:H100 G179:H180 G215:H216 G273:H286 G300:H304 G140:H149 G65:H68 G25:H31 G184:H184 G187:H193 G296:H297 G306:H306 G118:H120 G123:H135 G72:H75 G79:H79 G112:H115 G106:H108 G53:H54 G57:H63">
    <cfRule type="expression" dxfId="317" priority="282">
      <formula>$A2&amp;$C2&amp;$E2&amp;$G2=$A3&amp;$C3&amp;$E3&amp;$G3</formula>
    </cfRule>
  </conditionalFormatting>
  <conditionalFormatting sqref="I230:J230 I177:J177 I3:J15 I204:J204 I235:J270 I219:J224 I35:J37 I152:J161 I167:J173 I43:J50 I310:J310 I96:J100 I179:J180 I215:J216 I273:J286 I300:J304 I140:J149 I65:J68 I25:J31 I184:J184 I187:J193 I296:J297 I306:J306 I118:J120 I123:J135 I72:J75 I79:J79 I112:J115 I106:J108 I53:J54 I57:J62">
    <cfRule type="expression" dxfId="316" priority="281">
      <formula>$I2=$I3</formula>
    </cfRule>
  </conditionalFormatting>
  <conditionalFormatting sqref="A4:B5">
    <cfRule type="expression" dxfId="315" priority="280">
      <formula>$A4=$A3</formula>
    </cfRule>
  </conditionalFormatting>
  <conditionalFormatting sqref="C4:D5">
    <cfRule type="expression" dxfId="314" priority="279">
      <formula>$A3&amp;$C3=$A4&amp;$C4</formula>
    </cfRule>
  </conditionalFormatting>
  <conditionalFormatting sqref="E4:F5">
    <cfRule type="expression" dxfId="313" priority="278">
      <formula>$A4&amp;$C4&amp;$E4=$A3&amp;$C3&amp;$E3</formula>
    </cfRule>
  </conditionalFormatting>
  <conditionalFormatting sqref="G4:H5">
    <cfRule type="expression" dxfId="312" priority="277">
      <formula>$A3&amp;$C3&amp;$E3&amp;$G3=$A4&amp;$C4&amp;$E4&amp;$G4</formula>
    </cfRule>
  </conditionalFormatting>
  <conditionalFormatting sqref="A64:B64 A34:B34 A176:B176 A207:B207 A71:B71 A203:B203 A78:B78 A105:B105">
    <cfRule type="expression" dxfId="311" priority="286">
      <formula>$A34=$A31</formula>
    </cfRule>
  </conditionalFormatting>
  <conditionalFormatting sqref="C64:D64 C34:D34 C176:D176 C207:D207 C71:D71 C203:D203 C78:D78 C105:D105">
    <cfRule type="expression" dxfId="310" priority="287">
      <formula>$A31&amp;$C31=$A34&amp;$C34</formula>
    </cfRule>
  </conditionalFormatting>
  <conditionalFormatting sqref="E64:F64 E34:F34 E176:F176 E207:F207 E71:F71 E203:F203 E78:F78 E105:F105">
    <cfRule type="expression" dxfId="309" priority="288">
      <formula>$A34&amp;$C34&amp;$E34=$A31&amp;$C31&amp;$E31</formula>
    </cfRule>
  </conditionalFormatting>
  <conditionalFormatting sqref="G64:H64 G34:H34 G176:H176 G207:H207 G71:H71 G203:H203 G78:H78 G105:H105">
    <cfRule type="expression" dxfId="308" priority="289">
      <formula>$A31&amp;$C31&amp;$E31&amp;$G31=$A34&amp;$C34&amp;$E34&amp;$G34</formula>
    </cfRule>
  </conditionalFormatting>
  <conditionalFormatting sqref="I64:J64 I34:J34 I176:J176 I207:J207 I71:J71 I203:J203 I78:J78 I105:J105">
    <cfRule type="expression" dxfId="307" priority="290">
      <formula>$I31=$I34</formula>
    </cfRule>
  </conditionalFormatting>
  <conditionalFormatting sqref="I63:J63">
    <cfRule type="expression" dxfId="306" priority="276">
      <formula>$I62=$I63</formula>
    </cfRule>
  </conditionalFormatting>
  <conditionalFormatting sqref="A32:B33">
    <cfRule type="expression" dxfId="305" priority="275">
      <formula>$A32=$A31</formula>
    </cfRule>
  </conditionalFormatting>
  <conditionalFormatting sqref="C32:D33">
    <cfRule type="expression" dxfId="304" priority="274">
      <formula>$A31&amp;$C31=$A32&amp;$C32</formula>
    </cfRule>
  </conditionalFormatting>
  <conditionalFormatting sqref="E32:F33">
    <cfRule type="expression" dxfId="303" priority="273">
      <formula>$A32&amp;$C32&amp;$E32=$A31&amp;$C31&amp;$E31</formula>
    </cfRule>
  </conditionalFormatting>
  <conditionalFormatting sqref="G32:H33">
    <cfRule type="expression" dxfId="302" priority="272">
      <formula>$A31&amp;$C31&amp;$E31&amp;$G31=$A32&amp;$C32&amp;$E32&amp;$G32</formula>
    </cfRule>
  </conditionalFormatting>
  <conditionalFormatting sqref="I32:J33">
    <cfRule type="expression" dxfId="301" priority="271">
      <formula>$I31=$I32</formula>
    </cfRule>
  </conditionalFormatting>
  <conditionalFormatting sqref="A117:B117 A178:B178 A81:B81 A151:B151 A218:B218 A52:B52 A183:B183 A139:B139 A186:B186 A299:B299 A308:B308 A122:B122 A110:B110">
    <cfRule type="expression" dxfId="300" priority="291">
      <formula>$A52=$A50</formula>
    </cfRule>
  </conditionalFormatting>
  <conditionalFormatting sqref="C117:D117 C178:D178 C81:D81 C151:D151 C218:D218 C52:D52 C183:D183 C139:D139 C186:D186 C299:D299 C308:D308 C122:D122 C110:D110">
    <cfRule type="expression" dxfId="299" priority="292">
      <formula>$A50&amp;$C50=$A52&amp;$C52</formula>
    </cfRule>
  </conditionalFormatting>
  <conditionalFormatting sqref="E117:F117 E178:F178 E81:F81 E151:F151 E218:F218 E52:F52 E183:F183 E139:F139 E186:F186 E299:F299 E308:F308 E122:F122 E110:F110">
    <cfRule type="expression" dxfId="298" priority="293">
      <formula>$A52&amp;$C52&amp;$E52=$A50&amp;$C50&amp;$E50</formula>
    </cfRule>
  </conditionalFormatting>
  <conditionalFormatting sqref="G117:H117 G178:H178 G81:H81 G151:H151 G218:H218 G52:H52 G183:H183 G139:H139 G186:H186 G299:H299 G308:H308 G122:H122 G110:H110">
    <cfRule type="expression" dxfId="297" priority="294">
      <formula>$A50&amp;$C50&amp;$E50&amp;$G50=$A52&amp;$C52&amp;$E52&amp;$G52</formula>
    </cfRule>
  </conditionalFormatting>
  <conditionalFormatting sqref="I117:J117 I178:J178 I81:J81 I151:J151 I218:J218 I52:J52 I183:J183 I139:J139 I186:J186 I299:J299 I308:J308 I122:J122 I110:J110">
    <cfRule type="expression" dxfId="296" priority="295">
      <formula>$I50=$I52</formula>
    </cfRule>
  </conditionalFormatting>
  <conditionalFormatting sqref="A231:B232">
    <cfRule type="expression" dxfId="295" priority="270">
      <formula>$A231=$A230</formula>
    </cfRule>
  </conditionalFormatting>
  <conditionalFormatting sqref="C231:D232">
    <cfRule type="expression" dxfId="294" priority="269">
      <formula>$A230&amp;$C230=$A231&amp;$C231</formula>
    </cfRule>
  </conditionalFormatting>
  <conditionalFormatting sqref="E231:F232">
    <cfRule type="expression" dxfId="293" priority="268">
      <formula>$A231&amp;$C231&amp;$E231=$A230&amp;$C230&amp;$E230</formula>
    </cfRule>
  </conditionalFormatting>
  <conditionalFormatting sqref="G231:H232">
    <cfRule type="expression" dxfId="292" priority="267">
      <formula>$A230&amp;$C230&amp;$E230&amp;$G230=$A231&amp;$C231&amp;$E231&amp;$G231</formula>
    </cfRule>
  </conditionalFormatting>
  <conditionalFormatting sqref="I231:J232">
    <cfRule type="expression" dxfId="291" priority="266">
      <formula>$I230=$I231</formula>
    </cfRule>
  </conditionalFormatting>
  <conditionalFormatting sqref="A116:B116">
    <cfRule type="expression" dxfId="290" priority="265">
      <formula>$A116=$A115</formula>
    </cfRule>
  </conditionalFormatting>
  <conditionalFormatting sqref="C116:D116">
    <cfRule type="expression" dxfId="289" priority="264">
      <formula>$A115&amp;$C115=$A116&amp;$C116</formula>
    </cfRule>
  </conditionalFormatting>
  <conditionalFormatting sqref="E116:F116">
    <cfRule type="expression" dxfId="288" priority="263">
      <formula>$A116&amp;$C116&amp;$E116=$A115&amp;$C115&amp;$E115</formula>
    </cfRule>
  </conditionalFormatting>
  <conditionalFormatting sqref="G116:H116">
    <cfRule type="expression" dxfId="287" priority="262">
      <formula>$A115&amp;$C115&amp;$E115&amp;$G115=$A116&amp;$C116&amp;$E116&amp;$G116</formula>
    </cfRule>
  </conditionalFormatting>
  <conditionalFormatting sqref="I116:J116">
    <cfRule type="expression" dxfId="286" priority="261">
      <formula>$I115=$I116</formula>
    </cfRule>
  </conditionalFormatting>
  <conditionalFormatting sqref="A174:B174">
    <cfRule type="expression" dxfId="285" priority="260">
      <formula>$A174=$A173</formula>
    </cfRule>
  </conditionalFormatting>
  <conditionalFormatting sqref="C174:D174">
    <cfRule type="expression" dxfId="284" priority="259">
      <formula>$A173&amp;$C173=$A174&amp;$C174</formula>
    </cfRule>
  </conditionalFormatting>
  <conditionalFormatting sqref="E174:F174">
    <cfRule type="expression" dxfId="283" priority="258">
      <formula>$A174&amp;$C174&amp;$E174=$A173&amp;$C173&amp;$E173</formula>
    </cfRule>
  </conditionalFormatting>
  <conditionalFormatting sqref="G174:H174">
    <cfRule type="expression" dxfId="282" priority="257">
      <formula>$A173&amp;$C173&amp;$E173&amp;$G173=$A174&amp;$C174&amp;$E174&amp;$G174</formula>
    </cfRule>
  </conditionalFormatting>
  <conditionalFormatting sqref="I174:J174">
    <cfRule type="expression" dxfId="281" priority="256">
      <formula>$I173=$I174</formula>
    </cfRule>
  </conditionalFormatting>
  <conditionalFormatting sqref="A305:B305">
    <cfRule type="expression" dxfId="280" priority="255">
      <formula>$A305=$A304</formula>
    </cfRule>
  </conditionalFormatting>
  <conditionalFormatting sqref="C305:D305">
    <cfRule type="expression" dxfId="279" priority="254">
      <formula>$A304&amp;$C304=$A305&amp;$C305</formula>
    </cfRule>
  </conditionalFormatting>
  <conditionalFormatting sqref="E305:F305">
    <cfRule type="expression" dxfId="278" priority="253">
      <formula>$A305&amp;$C305&amp;$E305=$A304&amp;$C304&amp;$E304</formula>
    </cfRule>
  </conditionalFormatting>
  <conditionalFormatting sqref="G305:H305">
    <cfRule type="expression" dxfId="277" priority="252">
      <formula>$A304&amp;$C304&amp;$E304&amp;$G304=$A305&amp;$C305&amp;$E305&amp;$G305</formula>
    </cfRule>
  </conditionalFormatting>
  <conditionalFormatting sqref="I305:J305">
    <cfRule type="expression" dxfId="276" priority="251">
      <formula>$I304=$I305</formula>
    </cfRule>
  </conditionalFormatting>
  <conditionalFormatting sqref="A225:B225">
    <cfRule type="expression" dxfId="275" priority="250">
      <formula>$A225=$A224</formula>
    </cfRule>
  </conditionalFormatting>
  <conditionalFormatting sqref="C225:D225">
    <cfRule type="expression" dxfId="274" priority="249">
      <formula>$A224&amp;$C224=$A225&amp;$C225</formula>
    </cfRule>
  </conditionalFormatting>
  <conditionalFormatting sqref="E225:F225">
    <cfRule type="expression" dxfId="273" priority="248">
      <formula>$A225&amp;$C225&amp;$E225=$A224&amp;$C224&amp;$E224</formula>
    </cfRule>
  </conditionalFormatting>
  <conditionalFormatting sqref="G225:H225">
    <cfRule type="expression" dxfId="272" priority="247">
      <formula>$A224&amp;$C224&amp;$E224&amp;$G224=$A225&amp;$C225&amp;$E225&amp;$G225</formula>
    </cfRule>
  </conditionalFormatting>
  <conditionalFormatting sqref="I225:J225">
    <cfRule type="expression" dxfId="271" priority="246">
      <formula>$I224=$I225</formula>
    </cfRule>
  </conditionalFormatting>
  <conditionalFormatting sqref="A194:B194">
    <cfRule type="expression" dxfId="270" priority="245">
      <formula>$A194=$A193</formula>
    </cfRule>
  </conditionalFormatting>
  <conditionalFormatting sqref="C194:D194">
    <cfRule type="expression" dxfId="269" priority="244">
      <formula>$A193&amp;$C193=$A194&amp;$C194</formula>
    </cfRule>
  </conditionalFormatting>
  <conditionalFormatting sqref="E194:F194">
    <cfRule type="expression" dxfId="268" priority="243">
      <formula>$A194&amp;$C194&amp;$E194=$A193&amp;$C193&amp;$E193</formula>
    </cfRule>
  </conditionalFormatting>
  <conditionalFormatting sqref="G194:H194">
    <cfRule type="expression" dxfId="267" priority="242">
      <formula>$A193&amp;$C193&amp;$E193&amp;$G193=$A194&amp;$C194&amp;$E194&amp;$G194</formula>
    </cfRule>
  </conditionalFormatting>
  <conditionalFormatting sqref="I194:J194">
    <cfRule type="expression" dxfId="266" priority="241">
      <formula>$I193=$I194</formula>
    </cfRule>
  </conditionalFormatting>
  <conditionalFormatting sqref="A195:B200">
    <cfRule type="expression" dxfId="265" priority="240">
      <formula>$A195=$A194</formula>
    </cfRule>
  </conditionalFormatting>
  <conditionalFormatting sqref="C195:D200">
    <cfRule type="expression" dxfId="264" priority="239">
      <formula>$A194&amp;$C194=$A195&amp;$C195</formula>
    </cfRule>
  </conditionalFormatting>
  <conditionalFormatting sqref="E195:F200">
    <cfRule type="expression" dxfId="263" priority="238">
      <formula>$A195&amp;$C195&amp;$E195=$A194&amp;$C194&amp;$E194</formula>
    </cfRule>
  </conditionalFormatting>
  <conditionalFormatting sqref="G195:H200">
    <cfRule type="expression" dxfId="262" priority="237">
      <formula>$A194&amp;$C194&amp;$E194&amp;$G194=$A195&amp;$C195&amp;$E195&amp;$G195</formula>
    </cfRule>
  </conditionalFormatting>
  <conditionalFormatting sqref="I195:J200">
    <cfRule type="expression" dxfId="261" priority="236">
      <formula>$I194=$I195</formula>
    </cfRule>
  </conditionalFormatting>
  <conditionalFormatting sqref="A234:B234">
    <cfRule type="expression" dxfId="260" priority="296">
      <formula>$A234=$A230</formula>
    </cfRule>
  </conditionalFormatting>
  <conditionalFormatting sqref="C234:D234">
    <cfRule type="expression" dxfId="259" priority="297">
      <formula>$A230&amp;$C230=$A234&amp;$C234</formula>
    </cfRule>
  </conditionalFormatting>
  <conditionalFormatting sqref="E234:F234">
    <cfRule type="expression" dxfId="258" priority="298">
      <formula>$A234&amp;$C234&amp;$E234=$A230&amp;$C230&amp;$E230</formula>
    </cfRule>
  </conditionalFormatting>
  <conditionalFormatting sqref="G234:H234">
    <cfRule type="expression" dxfId="257" priority="299">
      <formula>$A230&amp;$C230&amp;$E230&amp;$G230=$A234&amp;$C234&amp;$E234&amp;$G234</formula>
    </cfRule>
  </conditionalFormatting>
  <conditionalFormatting sqref="I234:J234">
    <cfRule type="expression" dxfId="256" priority="300">
      <formula>$I230=$I234</formula>
    </cfRule>
  </conditionalFormatting>
  <conditionalFormatting sqref="A175:B175">
    <cfRule type="expression" dxfId="255" priority="235">
      <formula>$A175=$A174</formula>
    </cfRule>
  </conditionalFormatting>
  <conditionalFormatting sqref="C175:D175">
    <cfRule type="expression" dxfId="254" priority="234">
      <formula>$A174&amp;$C174=$A175&amp;$C175</formula>
    </cfRule>
  </conditionalFormatting>
  <conditionalFormatting sqref="E175:F175">
    <cfRule type="expression" dxfId="253" priority="233">
      <formula>$A175&amp;$C175&amp;$E175=$A174&amp;$C174&amp;$E174</formula>
    </cfRule>
  </conditionalFormatting>
  <conditionalFormatting sqref="G175:H175">
    <cfRule type="expression" dxfId="252" priority="232">
      <formula>$A174&amp;$C174&amp;$E174&amp;$G174=$A175&amp;$C175&amp;$E175&amp;$G175</formula>
    </cfRule>
  </conditionalFormatting>
  <conditionalFormatting sqref="I175:J175">
    <cfRule type="expression" dxfId="251" priority="231">
      <formula>$I174=$I175</formula>
    </cfRule>
  </conditionalFormatting>
  <conditionalFormatting sqref="A201:B201">
    <cfRule type="expression" dxfId="250" priority="230">
      <formula>$A201=$A200</formula>
    </cfRule>
  </conditionalFormatting>
  <conditionalFormatting sqref="C201:D201">
    <cfRule type="expression" dxfId="249" priority="229">
      <formula>$A200&amp;$C200=$A201&amp;$C201</formula>
    </cfRule>
  </conditionalFormatting>
  <conditionalFormatting sqref="E201:F201">
    <cfRule type="expression" dxfId="248" priority="228">
      <formula>$A201&amp;$C201&amp;$E201=$A200&amp;$C200&amp;$E200</formula>
    </cfRule>
  </conditionalFormatting>
  <conditionalFormatting sqref="G201:H201">
    <cfRule type="expression" dxfId="247" priority="227">
      <formula>$A200&amp;$C200&amp;$E200&amp;$G200=$A201&amp;$C201&amp;$E201&amp;$G201</formula>
    </cfRule>
  </conditionalFormatting>
  <conditionalFormatting sqref="I201:J201">
    <cfRule type="expression" dxfId="246" priority="226">
      <formula>$I200=$I201</formula>
    </cfRule>
  </conditionalFormatting>
  <conditionalFormatting sqref="A16:B16">
    <cfRule type="expression" dxfId="245" priority="225">
      <formula>$A16=$A15</formula>
    </cfRule>
  </conditionalFormatting>
  <conditionalFormatting sqref="C16:D16">
    <cfRule type="expression" dxfId="244" priority="224">
      <formula>$A15&amp;$C15=$A16&amp;$C16</formula>
    </cfRule>
  </conditionalFormatting>
  <conditionalFormatting sqref="E16:F16">
    <cfRule type="expression" dxfId="243" priority="223">
      <formula>$A16&amp;$C16&amp;$E16=$A15&amp;$C15&amp;$E15</formula>
    </cfRule>
  </conditionalFormatting>
  <conditionalFormatting sqref="G16:H16">
    <cfRule type="expression" dxfId="242" priority="222">
      <formula>$A15&amp;$C15&amp;$E15&amp;$G15=$A16&amp;$C16&amp;$E16&amp;$G16</formula>
    </cfRule>
  </conditionalFormatting>
  <conditionalFormatting sqref="I16:J16">
    <cfRule type="expression" dxfId="241" priority="221">
      <formula>$I15=$I16</formula>
    </cfRule>
  </conditionalFormatting>
  <conditionalFormatting sqref="A80:B80">
    <cfRule type="expression" dxfId="240" priority="216">
      <formula>$A80=$A78</formula>
    </cfRule>
  </conditionalFormatting>
  <conditionalFormatting sqref="C80:D80">
    <cfRule type="expression" dxfId="239" priority="217">
      <formula>$A78&amp;$C78=$A80&amp;$C80</formula>
    </cfRule>
  </conditionalFormatting>
  <conditionalFormatting sqref="E80:F80">
    <cfRule type="expression" dxfId="238" priority="218">
      <formula>$A80&amp;$C80&amp;$E80=$A78&amp;$C78&amp;$E78</formula>
    </cfRule>
  </conditionalFormatting>
  <conditionalFormatting sqref="G80:H80">
    <cfRule type="expression" dxfId="237" priority="219">
      <formula>$A78&amp;$C78&amp;$E78&amp;$G78=$A80&amp;$C80&amp;$E80&amp;$G80</formula>
    </cfRule>
  </conditionalFormatting>
  <conditionalFormatting sqref="I80:J80">
    <cfRule type="expression" dxfId="236" priority="220">
      <formula>$I78=$I80</formula>
    </cfRule>
  </conditionalFormatting>
  <conditionalFormatting sqref="A206:B206">
    <cfRule type="expression" dxfId="235" priority="211">
      <formula>$A206=$A203</formula>
    </cfRule>
  </conditionalFormatting>
  <conditionalFormatting sqref="C206:D206">
    <cfRule type="expression" dxfId="234" priority="212">
      <formula>$A203&amp;$C203=$A206&amp;$C206</formula>
    </cfRule>
  </conditionalFormatting>
  <conditionalFormatting sqref="E206:F206">
    <cfRule type="expression" dxfId="233" priority="213">
      <formula>$A206&amp;$C206&amp;$E206=$A203&amp;$C203&amp;$E203</formula>
    </cfRule>
  </conditionalFormatting>
  <conditionalFormatting sqref="G206:H206">
    <cfRule type="expression" dxfId="232" priority="214">
      <formula>$A203&amp;$C203&amp;$E203&amp;$G203=$A206&amp;$C206&amp;$E206&amp;$G206</formula>
    </cfRule>
  </conditionalFormatting>
  <conditionalFormatting sqref="I206:J206">
    <cfRule type="expression" dxfId="231" priority="215">
      <formula>$I203=$I206</formula>
    </cfRule>
  </conditionalFormatting>
  <conditionalFormatting sqref="A150:B150">
    <cfRule type="expression" dxfId="230" priority="210">
      <formula>$A150=$A149</formula>
    </cfRule>
  </conditionalFormatting>
  <conditionalFormatting sqref="C150:D150">
    <cfRule type="expression" dxfId="229" priority="209">
      <formula>$A149&amp;$C149=$A150&amp;$C150</formula>
    </cfRule>
  </conditionalFormatting>
  <conditionalFormatting sqref="E150:F150">
    <cfRule type="expression" dxfId="228" priority="208">
      <formula>$A150&amp;$C150&amp;$E150=$A149&amp;$C149&amp;$E149</formula>
    </cfRule>
  </conditionalFormatting>
  <conditionalFormatting sqref="G150:H150">
    <cfRule type="expression" dxfId="227" priority="207">
      <formula>$A149&amp;$C149&amp;$E149&amp;$G149=$A150&amp;$C150&amp;$E150&amp;$G150</formula>
    </cfRule>
  </conditionalFormatting>
  <conditionalFormatting sqref="I150:J150">
    <cfRule type="expression" dxfId="226" priority="206">
      <formula>$I149=$I150</formula>
    </cfRule>
  </conditionalFormatting>
  <conditionalFormatting sqref="A229:B229">
    <cfRule type="expression" dxfId="225" priority="301">
      <formula>$A229=$A219</formula>
    </cfRule>
  </conditionalFormatting>
  <conditionalFormatting sqref="C229:D229">
    <cfRule type="expression" dxfId="224" priority="302">
      <formula>$A219&amp;$C219=$A229&amp;$C229</formula>
    </cfRule>
  </conditionalFormatting>
  <conditionalFormatting sqref="E229:F229">
    <cfRule type="expression" dxfId="223" priority="303">
      <formula>$A229&amp;$C229&amp;$E229=$A219&amp;$C219&amp;$E219</formula>
    </cfRule>
  </conditionalFormatting>
  <conditionalFormatting sqref="G229:H229">
    <cfRule type="expression" dxfId="222" priority="304">
      <formula>$A219&amp;$C219&amp;$E219&amp;$G219=$A229&amp;$C229&amp;$E229&amp;$G229</formula>
    </cfRule>
  </conditionalFormatting>
  <conditionalFormatting sqref="I229:J229">
    <cfRule type="expression" dxfId="221" priority="305">
      <formula>$I219=$I229</formula>
    </cfRule>
  </conditionalFormatting>
  <conditionalFormatting sqref="A271:B272">
    <cfRule type="expression" dxfId="220" priority="205">
      <formula>$A271=$A270</formula>
    </cfRule>
  </conditionalFormatting>
  <conditionalFormatting sqref="C271:D272">
    <cfRule type="expression" dxfId="219" priority="204">
      <formula>$A270&amp;$C270=$A271&amp;$C271</formula>
    </cfRule>
  </conditionalFormatting>
  <conditionalFormatting sqref="E271:F272">
    <cfRule type="expression" dxfId="218" priority="203">
      <formula>$A271&amp;$C271&amp;$E271=$A270&amp;$C270&amp;$E270</formula>
    </cfRule>
  </conditionalFormatting>
  <conditionalFormatting sqref="G271:H272">
    <cfRule type="expression" dxfId="217" priority="202">
      <formula>$A270&amp;$C270&amp;$E270&amp;$G270=$A271&amp;$C271&amp;$E271&amp;$G271</formula>
    </cfRule>
  </conditionalFormatting>
  <conditionalFormatting sqref="I271:J272">
    <cfRule type="expression" dxfId="216" priority="201">
      <formula>$I270=$I271</formula>
    </cfRule>
  </conditionalFormatting>
  <conditionalFormatting sqref="A217:B217">
    <cfRule type="expression" dxfId="215" priority="196">
      <formula>$A217=$A215</formula>
    </cfRule>
  </conditionalFormatting>
  <conditionalFormatting sqref="C217:D217">
    <cfRule type="expression" dxfId="214" priority="197">
      <formula>$A215&amp;$C215=$A217&amp;$C217</formula>
    </cfRule>
  </conditionalFormatting>
  <conditionalFormatting sqref="E217:F217">
    <cfRule type="expression" dxfId="213" priority="198">
      <formula>$A217&amp;$C217&amp;$E217=$A215&amp;$C215&amp;$E215</formula>
    </cfRule>
  </conditionalFormatting>
  <conditionalFormatting sqref="G217:H217">
    <cfRule type="expression" dxfId="212" priority="199">
      <formula>$A215&amp;$C215&amp;$E215&amp;$G215=$A217&amp;$C217&amp;$E217&amp;$G217</formula>
    </cfRule>
  </conditionalFormatting>
  <conditionalFormatting sqref="I217:J217">
    <cfRule type="expression" dxfId="211" priority="200">
      <formula>$I215=$I217</formula>
    </cfRule>
  </conditionalFormatting>
  <conditionalFormatting sqref="A38:B38">
    <cfRule type="expression" dxfId="210" priority="195">
      <formula>$A38=$A37</formula>
    </cfRule>
  </conditionalFormatting>
  <conditionalFormatting sqref="C38:D38">
    <cfRule type="expression" dxfId="209" priority="194">
      <formula>$A37&amp;$C37=$A38&amp;$C38</formula>
    </cfRule>
  </conditionalFormatting>
  <conditionalFormatting sqref="E38:F38">
    <cfRule type="expression" dxfId="208" priority="193">
      <formula>$A38&amp;$C38&amp;$E38=$A37&amp;$C37&amp;$E37</formula>
    </cfRule>
  </conditionalFormatting>
  <conditionalFormatting sqref="G38:H38">
    <cfRule type="expression" dxfId="207" priority="192">
      <formula>$A37&amp;$C37&amp;$E37&amp;$G37=$A38&amp;$C38&amp;$E38&amp;$G38</formula>
    </cfRule>
  </conditionalFormatting>
  <conditionalFormatting sqref="I38:J38">
    <cfRule type="expression" dxfId="206" priority="191">
      <formula>$I37=$I38</formula>
    </cfRule>
  </conditionalFormatting>
  <conditionalFormatting sqref="A162:B166">
    <cfRule type="expression" dxfId="205" priority="190">
      <formula>$A162=$A161</formula>
    </cfRule>
  </conditionalFormatting>
  <conditionalFormatting sqref="C162:D166">
    <cfRule type="expression" dxfId="204" priority="189">
      <formula>$A161&amp;$C161=$A162&amp;$C162</formula>
    </cfRule>
  </conditionalFormatting>
  <conditionalFormatting sqref="E162:F166">
    <cfRule type="expression" dxfId="203" priority="188">
      <formula>$A162&amp;$C162&amp;$E162=$A161&amp;$C161&amp;$E161</formula>
    </cfRule>
  </conditionalFormatting>
  <conditionalFormatting sqref="G162:H166">
    <cfRule type="expression" dxfId="202" priority="187">
      <formula>$A161&amp;$C161&amp;$E161&amp;$G161=$A162&amp;$C162&amp;$E162&amp;$G162</formula>
    </cfRule>
  </conditionalFormatting>
  <conditionalFormatting sqref="I162:J166">
    <cfRule type="expression" dxfId="201" priority="186">
      <formula>$I161=$I162</formula>
    </cfRule>
  </conditionalFormatting>
  <conditionalFormatting sqref="A51:B51">
    <cfRule type="expression" dxfId="200" priority="185">
      <formula>$A51=$A50</formula>
    </cfRule>
  </conditionalFormatting>
  <conditionalFormatting sqref="C51:D51">
    <cfRule type="expression" dxfId="199" priority="184">
      <formula>$A50&amp;$C50=$A51&amp;$C51</formula>
    </cfRule>
  </conditionalFormatting>
  <conditionalFormatting sqref="E51:F51">
    <cfRule type="expression" dxfId="198" priority="183">
      <formula>$A51&amp;$C51&amp;$E51=$A50&amp;$C50&amp;$E50</formula>
    </cfRule>
  </conditionalFormatting>
  <conditionalFormatting sqref="G51:H51">
    <cfRule type="expression" dxfId="197" priority="182">
      <formula>$A50&amp;$C50&amp;$E50&amp;$G50=$A51&amp;$C51&amp;$E51&amp;$G51</formula>
    </cfRule>
  </conditionalFormatting>
  <conditionalFormatting sqref="I51:J51">
    <cfRule type="expression" dxfId="196" priority="181">
      <formula>$I50=$I51</formula>
    </cfRule>
  </conditionalFormatting>
  <conditionalFormatting sqref="A311:B312">
    <cfRule type="expression" dxfId="195" priority="180">
      <formula>$A311=$A310</formula>
    </cfRule>
  </conditionalFormatting>
  <conditionalFormatting sqref="C311:D312">
    <cfRule type="expression" dxfId="194" priority="179">
      <formula>$A310&amp;$C310=$A311&amp;$C311</formula>
    </cfRule>
  </conditionalFormatting>
  <conditionalFormatting sqref="E311:F312">
    <cfRule type="expression" dxfId="193" priority="178">
      <formula>$A311&amp;$C311&amp;$E311=$A310&amp;$C310&amp;$E310</formula>
    </cfRule>
  </conditionalFormatting>
  <conditionalFormatting sqref="G311:H312">
    <cfRule type="expression" dxfId="192" priority="177">
      <formula>$A310&amp;$C310&amp;$E310&amp;$G310=$A311&amp;$C311&amp;$E311&amp;$G311</formula>
    </cfRule>
  </conditionalFormatting>
  <conditionalFormatting sqref="I311:J312">
    <cfRule type="expression" dxfId="191" priority="176">
      <formula>$I310=$I311</formula>
    </cfRule>
  </conditionalFormatting>
  <conditionalFormatting sqref="A101:B102">
    <cfRule type="expression" dxfId="190" priority="175">
      <formula>$A101=$A100</formula>
    </cfRule>
  </conditionalFormatting>
  <conditionalFormatting sqref="C101:D102">
    <cfRule type="expression" dxfId="189" priority="174">
      <formula>$A100&amp;$C100=$A101&amp;$C101</formula>
    </cfRule>
  </conditionalFormatting>
  <conditionalFormatting sqref="E101:F102">
    <cfRule type="expression" dxfId="188" priority="173">
      <formula>$A101&amp;$C101&amp;$E101=$A100&amp;$C100&amp;$E100</formula>
    </cfRule>
  </conditionalFormatting>
  <conditionalFormatting sqref="G101:H102">
    <cfRule type="expression" dxfId="187" priority="172">
      <formula>$A100&amp;$C100&amp;$E100&amp;$G100=$A101&amp;$C101&amp;$E101&amp;$G101</formula>
    </cfRule>
  </conditionalFormatting>
  <conditionalFormatting sqref="I101:J102">
    <cfRule type="expression" dxfId="186" priority="171">
      <formula>$I100=$I101</formula>
    </cfRule>
  </conditionalFormatting>
  <conditionalFormatting sqref="A181:B182">
    <cfRule type="expression" dxfId="185" priority="170">
      <formula>$A181=$A180</formula>
    </cfRule>
  </conditionalFormatting>
  <conditionalFormatting sqref="C181:D182">
    <cfRule type="expression" dxfId="184" priority="169">
      <formula>$A180&amp;$C180=$A181&amp;$C181</formula>
    </cfRule>
  </conditionalFormatting>
  <conditionalFormatting sqref="E181:F182">
    <cfRule type="expression" dxfId="183" priority="168">
      <formula>$A181&amp;$C181&amp;$E181=$A180&amp;$C180&amp;$E180</formula>
    </cfRule>
  </conditionalFormatting>
  <conditionalFormatting sqref="G181:H182">
    <cfRule type="expression" dxfId="182" priority="167">
      <formula>$A180&amp;$C180&amp;$E180&amp;$G180=$A181&amp;$C181&amp;$E181&amp;$G181</formula>
    </cfRule>
  </conditionalFormatting>
  <conditionalFormatting sqref="I181:J182">
    <cfRule type="expression" dxfId="181" priority="166">
      <formula>$I180=$I181</formula>
    </cfRule>
  </conditionalFormatting>
  <conditionalFormatting sqref="A208:B214">
    <cfRule type="expression" dxfId="180" priority="161">
      <formula>$A208=$A206</formula>
    </cfRule>
  </conditionalFormatting>
  <conditionalFormatting sqref="C208:D214">
    <cfRule type="expression" dxfId="179" priority="162">
      <formula>$A206&amp;$C206=$A208&amp;$C208</formula>
    </cfRule>
  </conditionalFormatting>
  <conditionalFormatting sqref="E208:F214">
    <cfRule type="expression" dxfId="178" priority="163">
      <formula>$A208&amp;$C208&amp;$E208=$A206&amp;$C206&amp;$E206</formula>
    </cfRule>
  </conditionalFormatting>
  <conditionalFormatting sqref="G208:H214">
    <cfRule type="expression" dxfId="177" priority="164">
      <formula>$A206&amp;$C206&amp;$E206&amp;$G206=$A208&amp;$C208&amp;$E208&amp;$G208</formula>
    </cfRule>
  </conditionalFormatting>
  <conditionalFormatting sqref="I208:J214">
    <cfRule type="expression" dxfId="176" priority="165">
      <formula>$I206=$I208</formula>
    </cfRule>
  </conditionalFormatting>
  <conditionalFormatting sqref="A287:B287">
    <cfRule type="expression" dxfId="175" priority="160">
      <formula>$A287=$A286</formula>
    </cfRule>
  </conditionalFormatting>
  <conditionalFormatting sqref="C287:D287">
    <cfRule type="expression" dxfId="174" priority="159">
      <formula>$A286&amp;$C286=$A287&amp;$C287</formula>
    </cfRule>
  </conditionalFormatting>
  <conditionalFormatting sqref="E287:F287">
    <cfRule type="expression" dxfId="173" priority="158">
      <formula>$A287&amp;$C287&amp;$E287=$A286&amp;$C286&amp;$E286</formula>
    </cfRule>
  </conditionalFormatting>
  <conditionalFormatting sqref="G287:H287">
    <cfRule type="expression" dxfId="172" priority="157">
      <formula>$A286&amp;$C286&amp;$E286&amp;$G286=$A287&amp;$C287&amp;$E287&amp;$G287</formula>
    </cfRule>
  </conditionalFormatting>
  <conditionalFormatting sqref="I287:J287">
    <cfRule type="expression" dxfId="171" priority="156">
      <formula>$I286=$I287</formula>
    </cfRule>
  </conditionalFormatting>
  <conditionalFormatting sqref="A288:B288">
    <cfRule type="expression" dxfId="170" priority="155">
      <formula>$A288=$A287</formula>
    </cfRule>
  </conditionalFormatting>
  <conditionalFormatting sqref="C288:D288">
    <cfRule type="expression" dxfId="169" priority="154">
      <formula>$A287&amp;$C287=$A288&amp;$C288</formula>
    </cfRule>
  </conditionalFormatting>
  <conditionalFormatting sqref="E288:F288">
    <cfRule type="expression" dxfId="168" priority="153">
      <formula>$A288&amp;$C288&amp;$E288=$A287&amp;$C287&amp;$E287</formula>
    </cfRule>
  </conditionalFormatting>
  <conditionalFormatting sqref="G288:H288">
    <cfRule type="expression" dxfId="167" priority="152">
      <formula>$A287&amp;$C287&amp;$E287&amp;$G287=$A288&amp;$C288&amp;$E288&amp;$G288</formula>
    </cfRule>
  </conditionalFormatting>
  <conditionalFormatting sqref="I288:J288">
    <cfRule type="expression" dxfId="166" priority="151">
      <formula>$I287=$I288</formula>
    </cfRule>
  </conditionalFormatting>
  <conditionalFormatting sqref="A226:B226">
    <cfRule type="expression" dxfId="165" priority="150">
      <formula>$A226=$A225</formula>
    </cfRule>
  </conditionalFormatting>
  <conditionalFormatting sqref="C226:D226">
    <cfRule type="expression" dxfId="164" priority="149">
      <formula>$A225&amp;$C225=$A226&amp;$C226</formula>
    </cfRule>
  </conditionalFormatting>
  <conditionalFormatting sqref="E226:F226">
    <cfRule type="expression" dxfId="163" priority="148">
      <formula>$A226&amp;$C226&amp;$E226=$A225&amp;$C225&amp;$E225</formula>
    </cfRule>
  </conditionalFormatting>
  <conditionalFormatting sqref="G226:H226">
    <cfRule type="expression" dxfId="162" priority="147">
      <formula>$A225&amp;$C225&amp;$E225&amp;$G225=$A226&amp;$C226&amp;$E226&amp;$G226</formula>
    </cfRule>
  </conditionalFormatting>
  <conditionalFormatting sqref="I226:J226">
    <cfRule type="expression" dxfId="161" priority="146">
      <formula>$I225=$I226</formula>
    </cfRule>
  </conditionalFormatting>
  <conditionalFormatting sqref="A227:B227">
    <cfRule type="expression" dxfId="160" priority="145">
      <formula>$A227=$A226</formula>
    </cfRule>
  </conditionalFormatting>
  <conditionalFormatting sqref="C227:D227">
    <cfRule type="expression" dxfId="159" priority="144">
      <formula>$A226&amp;$C226=$A227&amp;$C227</formula>
    </cfRule>
  </conditionalFormatting>
  <conditionalFormatting sqref="E227:F227">
    <cfRule type="expression" dxfId="158" priority="143">
      <formula>$A227&amp;$C227&amp;$E227=$A226&amp;$C226&amp;$E226</formula>
    </cfRule>
  </conditionalFormatting>
  <conditionalFormatting sqref="G227:H227">
    <cfRule type="expression" dxfId="157" priority="142">
      <formula>$A226&amp;$C226&amp;$E226&amp;$G226=$A227&amp;$C227&amp;$E227&amp;$G227</formula>
    </cfRule>
  </conditionalFormatting>
  <conditionalFormatting sqref="I227:J227">
    <cfRule type="expression" dxfId="156" priority="141">
      <formula>$I226=$I227</formula>
    </cfRule>
  </conditionalFormatting>
  <conditionalFormatting sqref="A233:B233">
    <cfRule type="expression" dxfId="155" priority="140">
      <formula>$A233=$A232</formula>
    </cfRule>
  </conditionalFormatting>
  <conditionalFormatting sqref="C233:D233">
    <cfRule type="expression" dxfId="154" priority="139">
      <formula>$A232&amp;$C232=$A233&amp;$C233</formula>
    </cfRule>
  </conditionalFormatting>
  <conditionalFormatting sqref="E233:F233">
    <cfRule type="expression" dxfId="153" priority="138">
      <formula>$A233&amp;$C233&amp;$E233=$A232&amp;$C232&amp;$E232</formula>
    </cfRule>
  </conditionalFormatting>
  <conditionalFormatting sqref="G233:H233">
    <cfRule type="expression" dxfId="152" priority="137">
      <formula>$A232&amp;$C232&amp;$E232&amp;$G232=$A233&amp;$C233&amp;$E233&amp;$G233</formula>
    </cfRule>
  </conditionalFormatting>
  <conditionalFormatting sqref="I233:J233">
    <cfRule type="expression" dxfId="151" priority="136">
      <formula>$I232=$I233</formula>
    </cfRule>
  </conditionalFormatting>
  <conditionalFormatting sqref="A289:B289">
    <cfRule type="expression" dxfId="150" priority="135">
      <formula>$A289=$A288</formula>
    </cfRule>
  </conditionalFormatting>
  <conditionalFormatting sqref="C289:D289">
    <cfRule type="expression" dxfId="149" priority="134">
      <formula>$A288&amp;$C288=$A289&amp;$C289</formula>
    </cfRule>
  </conditionalFormatting>
  <conditionalFormatting sqref="E289:F289">
    <cfRule type="expression" dxfId="148" priority="133">
      <formula>$A289&amp;$C289&amp;$E289=$A288&amp;$C288&amp;$E288</formula>
    </cfRule>
  </conditionalFormatting>
  <conditionalFormatting sqref="G289:H289">
    <cfRule type="expression" dxfId="147" priority="132">
      <formula>$A288&amp;$C288&amp;$E288&amp;$G288=$A289&amp;$C289&amp;$E289&amp;$G289</formula>
    </cfRule>
  </conditionalFormatting>
  <conditionalFormatting sqref="I289:J289">
    <cfRule type="expression" dxfId="146" priority="131">
      <formula>$I288=$I289</formula>
    </cfRule>
  </conditionalFormatting>
  <conditionalFormatting sqref="A136:B138">
    <cfRule type="expression" dxfId="145" priority="130">
      <formula>$A136=$A135</formula>
    </cfRule>
  </conditionalFormatting>
  <conditionalFormatting sqref="C136:D138">
    <cfRule type="expression" dxfId="144" priority="129">
      <formula>$A135&amp;$C135=$A136&amp;$C136</formula>
    </cfRule>
  </conditionalFormatting>
  <conditionalFormatting sqref="E136:F138">
    <cfRule type="expression" dxfId="143" priority="128">
      <formula>$A136&amp;$C136&amp;$E136=$A135&amp;$C135&amp;$E135</formula>
    </cfRule>
  </conditionalFormatting>
  <conditionalFormatting sqref="G136:H138">
    <cfRule type="expression" dxfId="142" priority="127">
      <formula>$A135&amp;$C135&amp;$E135&amp;$G135=$A136&amp;$C136&amp;$E136&amp;$G136</formula>
    </cfRule>
  </conditionalFormatting>
  <conditionalFormatting sqref="I136:J138">
    <cfRule type="expression" dxfId="141" priority="126">
      <formula>$I135=$I136</formula>
    </cfRule>
  </conditionalFormatting>
  <conditionalFormatting sqref="A205:B205">
    <cfRule type="expression" dxfId="140" priority="125">
      <formula>$A205=$A204</formula>
    </cfRule>
  </conditionalFormatting>
  <conditionalFormatting sqref="C205:D205">
    <cfRule type="expression" dxfId="139" priority="124">
      <formula>$A204&amp;$C204=$A205&amp;$C205</formula>
    </cfRule>
  </conditionalFormatting>
  <conditionalFormatting sqref="E205:F205">
    <cfRule type="expression" dxfId="138" priority="123">
      <formula>$A205&amp;$C205&amp;$E205=$A204&amp;$C204&amp;$E204</formula>
    </cfRule>
  </conditionalFormatting>
  <conditionalFormatting sqref="G205:H205">
    <cfRule type="expression" dxfId="137" priority="122">
      <formula>$A204&amp;$C204&amp;$E204&amp;$G204=$A205&amp;$C205&amp;$E205&amp;$G205</formula>
    </cfRule>
  </conditionalFormatting>
  <conditionalFormatting sqref="I205:J205">
    <cfRule type="expression" dxfId="136" priority="121">
      <formula>$I204=$I205</formula>
    </cfRule>
  </conditionalFormatting>
  <conditionalFormatting sqref="A290:B293">
    <cfRule type="expression" dxfId="135" priority="120">
      <formula>$A290=$A289</formula>
    </cfRule>
  </conditionalFormatting>
  <conditionalFormatting sqref="C290:D293">
    <cfRule type="expression" dxfId="134" priority="119">
      <formula>$A289&amp;$C289=$A290&amp;$C290</formula>
    </cfRule>
  </conditionalFormatting>
  <conditionalFormatting sqref="E290:F293">
    <cfRule type="expression" dxfId="133" priority="118">
      <formula>$A290&amp;$C290&amp;$E290=$A289&amp;$C289&amp;$E289</formula>
    </cfRule>
  </conditionalFormatting>
  <conditionalFormatting sqref="G290:H293">
    <cfRule type="expression" dxfId="132" priority="117">
      <formula>$A289&amp;$C289&amp;$E289&amp;$G289=$A290&amp;$C290&amp;$E290&amp;$G290</formula>
    </cfRule>
  </conditionalFormatting>
  <conditionalFormatting sqref="I290:J293">
    <cfRule type="expression" dxfId="131" priority="116">
      <formula>$I289=$I290</formula>
    </cfRule>
  </conditionalFormatting>
  <conditionalFormatting sqref="A39:B39">
    <cfRule type="expression" dxfId="130" priority="115">
      <formula>$A39=$A38</formula>
    </cfRule>
  </conditionalFormatting>
  <conditionalFormatting sqref="C39:D39">
    <cfRule type="expression" dxfId="129" priority="114">
      <formula>$A38&amp;$C38=$A39&amp;$C39</formula>
    </cfRule>
  </conditionalFormatting>
  <conditionalFormatting sqref="E39:F39">
    <cfRule type="expression" dxfId="128" priority="113">
      <formula>$A39&amp;$C39&amp;$E39=$A38&amp;$C38&amp;$E38</formula>
    </cfRule>
  </conditionalFormatting>
  <conditionalFormatting sqref="G39:H39">
    <cfRule type="expression" dxfId="127" priority="112">
      <formula>$A38&amp;$C38&amp;$E38&amp;$G38=$A39&amp;$C39&amp;$E39&amp;$G39</formula>
    </cfRule>
  </conditionalFormatting>
  <conditionalFormatting sqref="I39:J39">
    <cfRule type="expression" dxfId="126" priority="111">
      <formula>$I38=$I39</formula>
    </cfRule>
  </conditionalFormatting>
  <conditionalFormatting sqref="A40:B40">
    <cfRule type="expression" dxfId="125" priority="110">
      <formula>$A40=$A39</formula>
    </cfRule>
  </conditionalFormatting>
  <conditionalFormatting sqref="C40:D40">
    <cfRule type="expression" dxfId="124" priority="109">
      <formula>$A39&amp;$C39=$A40&amp;$C40</formula>
    </cfRule>
  </conditionalFormatting>
  <conditionalFormatting sqref="E40:F40">
    <cfRule type="expression" dxfId="123" priority="108">
      <formula>$A40&amp;$C40&amp;$E40=$A39&amp;$C39&amp;$E39</formula>
    </cfRule>
  </conditionalFormatting>
  <conditionalFormatting sqref="G40:H40">
    <cfRule type="expression" dxfId="122" priority="107">
      <formula>$A39&amp;$C39&amp;$E39&amp;$G39=$A40&amp;$C40&amp;$E40&amp;$G40</formula>
    </cfRule>
  </conditionalFormatting>
  <conditionalFormatting sqref="I40:J40">
    <cfRule type="expression" dxfId="121" priority="106">
      <formula>$I39=$I40</formula>
    </cfRule>
  </conditionalFormatting>
  <conditionalFormatting sqref="A228:B228">
    <cfRule type="expression" dxfId="120" priority="105">
      <formula>$A228=$A227</formula>
    </cfRule>
  </conditionalFormatting>
  <conditionalFormatting sqref="C228:D228">
    <cfRule type="expression" dxfId="119" priority="104">
      <formula>$A227&amp;$C227=$A228&amp;$C228</formula>
    </cfRule>
  </conditionalFormatting>
  <conditionalFormatting sqref="E228:F228">
    <cfRule type="expression" dxfId="118" priority="103">
      <formula>$A228&amp;$C228&amp;$E228=$A227&amp;$C227&amp;$E227</formula>
    </cfRule>
  </conditionalFormatting>
  <conditionalFormatting sqref="G228:H228">
    <cfRule type="expression" dxfId="117" priority="102">
      <formula>$A227&amp;$C227&amp;$E227&amp;$G227=$A228&amp;$C228&amp;$E228&amp;$G228</formula>
    </cfRule>
  </conditionalFormatting>
  <conditionalFormatting sqref="I228:J228">
    <cfRule type="expression" dxfId="116" priority="101">
      <formula>$I227=$I228</formula>
    </cfRule>
  </conditionalFormatting>
  <conditionalFormatting sqref="A17:B17">
    <cfRule type="expression" dxfId="115" priority="100">
      <formula>$A17=$A16</formula>
    </cfRule>
  </conditionalFormatting>
  <conditionalFormatting sqref="C17:D17">
    <cfRule type="expression" dxfId="114" priority="99">
      <formula>$A16&amp;$C16=$A17&amp;$C17</formula>
    </cfRule>
  </conditionalFormatting>
  <conditionalFormatting sqref="E17:F17">
    <cfRule type="expression" dxfId="113" priority="98">
      <formula>$A17&amp;$C17&amp;$E17=$A16&amp;$C16&amp;$E16</formula>
    </cfRule>
  </conditionalFormatting>
  <conditionalFormatting sqref="G17:H17">
    <cfRule type="expression" dxfId="112" priority="97">
      <formula>$A16&amp;$C16&amp;$E16&amp;$G16=$A17&amp;$C17&amp;$E17&amp;$G17</formula>
    </cfRule>
  </conditionalFormatting>
  <conditionalFormatting sqref="I17:J17">
    <cfRule type="expression" dxfId="111" priority="96">
      <formula>$I16=$I17</formula>
    </cfRule>
  </conditionalFormatting>
  <conditionalFormatting sqref="A18:B18">
    <cfRule type="expression" dxfId="110" priority="95">
      <formula>$A18=$A17</formula>
    </cfRule>
  </conditionalFormatting>
  <conditionalFormatting sqref="C18:D18">
    <cfRule type="expression" dxfId="109" priority="94">
      <formula>$A17&amp;$C17=$A18&amp;$C18</formula>
    </cfRule>
  </conditionalFormatting>
  <conditionalFormatting sqref="E18:F18">
    <cfRule type="expression" dxfId="108" priority="93">
      <formula>$A18&amp;$C18&amp;$E18=$A17&amp;$C17&amp;$E17</formula>
    </cfRule>
  </conditionalFormatting>
  <conditionalFormatting sqref="G18:H18">
    <cfRule type="expression" dxfId="107" priority="92">
      <formula>$A17&amp;$C17&amp;$E17&amp;$G17=$A18&amp;$C18&amp;$E18&amp;$G18</formula>
    </cfRule>
  </conditionalFormatting>
  <conditionalFormatting sqref="I18:J18">
    <cfRule type="expression" dxfId="106" priority="91">
      <formula>$I17=$I18</formula>
    </cfRule>
  </conditionalFormatting>
  <conditionalFormatting sqref="A69:B70">
    <cfRule type="expression" dxfId="105" priority="90">
      <formula>$A69=$A68</formula>
    </cfRule>
  </conditionalFormatting>
  <conditionalFormatting sqref="C69:D70">
    <cfRule type="expression" dxfId="104" priority="89">
      <formula>$A68&amp;$C68=$A69&amp;$C69</formula>
    </cfRule>
  </conditionalFormatting>
  <conditionalFormatting sqref="E69:F70">
    <cfRule type="expression" dxfId="103" priority="88">
      <formula>$A69&amp;$C69&amp;$E69=$A68&amp;$C68&amp;$E68</formula>
    </cfRule>
  </conditionalFormatting>
  <conditionalFormatting sqref="G69:H70">
    <cfRule type="expression" dxfId="102" priority="87">
      <formula>$A68&amp;$C68&amp;$E68&amp;$G68=$A69&amp;$C69&amp;$E69&amp;$G69</formula>
    </cfRule>
  </conditionalFormatting>
  <conditionalFormatting sqref="I69:J70">
    <cfRule type="expression" dxfId="101" priority="86">
      <formula>$I68=$I69</formula>
    </cfRule>
  </conditionalFormatting>
  <conditionalFormatting sqref="A19:B19">
    <cfRule type="expression" dxfId="100" priority="85">
      <formula>$A19=$A18</formula>
    </cfRule>
  </conditionalFormatting>
  <conditionalFormatting sqref="C19:D19">
    <cfRule type="expression" dxfId="99" priority="84">
      <formula>$A18&amp;$C18=$A19&amp;$C19</formula>
    </cfRule>
  </conditionalFormatting>
  <conditionalFormatting sqref="E19:F19">
    <cfRule type="expression" dxfId="98" priority="83">
      <formula>$A19&amp;$C19&amp;$E19=$A18&amp;$C18&amp;$E18</formula>
    </cfRule>
  </conditionalFormatting>
  <conditionalFormatting sqref="G19:H19">
    <cfRule type="expression" dxfId="97" priority="82">
      <formula>$A18&amp;$C18&amp;$E18&amp;$G18=$A19&amp;$C19&amp;$E19&amp;$G19</formula>
    </cfRule>
  </conditionalFormatting>
  <conditionalFormatting sqref="I19:J19">
    <cfRule type="expression" dxfId="96" priority="81">
      <formula>$I18=$I19</formula>
    </cfRule>
  </conditionalFormatting>
  <conditionalFormatting sqref="A20:B24">
    <cfRule type="expression" dxfId="95" priority="80">
      <formula>$A20=$A19</formula>
    </cfRule>
  </conditionalFormatting>
  <conditionalFormatting sqref="C20:D24">
    <cfRule type="expression" dxfId="94" priority="79">
      <formula>$A19&amp;$C19=$A20&amp;$C20</formula>
    </cfRule>
  </conditionalFormatting>
  <conditionalFormatting sqref="E20:F24">
    <cfRule type="expression" dxfId="93" priority="78">
      <formula>$A20&amp;$C20&amp;$E20=$A19&amp;$C19&amp;$E19</formula>
    </cfRule>
  </conditionalFormatting>
  <conditionalFormatting sqref="G20:H24">
    <cfRule type="expression" dxfId="92" priority="77">
      <formula>$A19&amp;$C19&amp;$E19&amp;$G19=$A20&amp;$C20&amp;$E20&amp;$G20</formula>
    </cfRule>
  </conditionalFormatting>
  <conditionalFormatting sqref="I20:J24">
    <cfRule type="expression" dxfId="91" priority="76">
      <formula>$I19=$I20</formula>
    </cfRule>
  </conditionalFormatting>
  <conditionalFormatting sqref="A294:B295">
    <cfRule type="expression" dxfId="90" priority="75">
      <formula>$A294=$A293</formula>
    </cfRule>
  </conditionalFormatting>
  <conditionalFormatting sqref="C294:D295">
    <cfRule type="expression" dxfId="89" priority="74">
      <formula>$A293&amp;$C293=$A294&amp;$C294</formula>
    </cfRule>
  </conditionalFormatting>
  <conditionalFormatting sqref="E294:F295">
    <cfRule type="expression" dxfId="88" priority="73">
      <formula>$A294&amp;$C294&amp;$E294=$A293&amp;$C293&amp;$E293</formula>
    </cfRule>
  </conditionalFormatting>
  <conditionalFormatting sqref="G294:H295">
    <cfRule type="expression" dxfId="87" priority="72">
      <formula>$A293&amp;$C293&amp;$E293&amp;$G293=$A294&amp;$C294&amp;$E294&amp;$G294</formula>
    </cfRule>
  </conditionalFormatting>
  <conditionalFormatting sqref="I294:J295">
    <cfRule type="expression" dxfId="86" priority="71">
      <formula>$I293=$I294</formula>
    </cfRule>
  </conditionalFormatting>
  <conditionalFormatting sqref="A185:B185">
    <cfRule type="expression" dxfId="85" priority="70">
      <formula>$A185=$A184</formula>
    </cfRule>
  </conditionalFormatting>
  <conditionalFormatting sqref="C185:D185">
    <cfRule type="expression" dxfId="84" priority="69">
      <formula>$A184&amp;$C184=$A185&amp;$C185</formula>
    </cfRule>
  </conditionalFormatting>
  <conditionalFormatting sqref="E185:F185">
    <cfRule type="expression" dxfId="83" priority="68">
      <formula>$A185&amp;$C185&amp;$E185=$A184&amp;$C184&amp;$E184</formula>
    </cfRule>
  </conditionalFormatting>
  <conditionalFormatting sqref="G185:H185">
    <cfRule type="expression" dxfId="82" priority="67">
      <formula>$A184&amp;$C184&amp;$E184&amp;$G184=$A185&amp;$C185&amp;$E185&amp;$G185</formula>
    </cfRule>
  </conditionalFormatting>
  <conditionalFormatting sqref="I185:J185">
    <cfRule type="expression" dxfId="81" priority="66">
      <formula>$I184=$I185</formula>
    </cfRule>
  </conditionalFormatting>
  <conditionalFormatting sqref="A298:B298">
    <cfRule type="expression" dxfId="80" priority="65">
      <formula>$A298=$A297</formula>
    </cfRule>
  </conditionalFormatting>
  <conditionalFormatting sqref="C298:D298">
    <cfRule type="expression" dxfId="79" priority="64">
      <formula>$A297&amp;$C297=$A298&amp;$C298</formula>
    </cfRule>
  </conditionalFormatting>
  <conditionalFormatting sqref="E298:F298">
    <cfRule type="expression" dxfId="78" priority="63">
      <formula>$A298&amp;$C298&amp;$E298=$A297&amp;$C297&amp;$E297</formula>
    </cfRule>
  </conditionalFormatting>
  <conditionalFormatting sqref="G298:H298">
    <cfRule type="expression" dxfId="77" priority="62">
      <formula>$A297&amp;$C297&amp;$E297&amp;$G297=$A298&amp;$C298&amp;$E298&amp;$G298</formula>
    </cfRule>
  </conditionalFormatting>
  <conditionalFormatting sqref="I298:J298">
    <cfRule type="expression" dxfId="76" priority="61">
      <formula>$I297=$I298</formula>
    </cfRule>
  </conditionalFormatting>
  <conditionalFormatting sqref="A202:B202">
    <cfRule type="expression" dxfId="75" priority="60">
      <formula>$A202=$A201</formula>
    </cfRule>
  </conditionalFormatting>
  <conditionalFormatting sqref="C202:D202">
    <cfRule type="expression" dxfId="74" priority="59">
      <formula>$A201&amp;$C201=$A202&amp;$C202</formula>
    </cfRule>
  </conditionalFormatting>
  <conditionalFormatting sqref="E202:F202">
    <cfRule type="expression" dxfId="73" priority="58">
      <formula>$A202&amp;$C202&amp;$E202=$A201&amp;$C201&amp;$E201</formula>
    </cfRule>
  </conditionalFormatting>
  <conditionalFormatting sqref="G202:H202">
    <cfRule type="expression" dxfId="72" priority="57">
      <formula>$A201&amp;$C201&amp;$E201&amp;$G201=$A202&amp;$C202&amp;$E202&amp;$G202</formula>
    </cfRule>
  </conditionalFormatting>
  <conditionalFormatting sqref="I202:J202">
    <cfRule type="expression" dxfId="71" priority="56">
      <formula>$I201=$I202</formula>
    </cfRule>
  </conditionalFormatting>
  <conditionalFormatting sqref="A309:B309 A42:B42">
    <cfRule type="expression" dxfId="70" priority="306">
      <formula>$A42=$A37</formula>
    </cfRule>
  </conditionalFormatting>
  <conditionalFormatting sqref="C309:D309 C42:D42">
    <cfRule type="expression" dxfId="69" priority="307">
      <formula>$A37&amp;$C37=$A42&amp;$C42</formula>
    </cfRule>
  </conditionalFormatting>
  <conditionalFormatting sqref="E309:F309 E42:F42">
    <cfRule type="expression" dxfId="68" priority="308">
      <formula>$A42&amp;$C42&amp;$E42=$A37&amp;$C37&amp;$E37</formula>
    </cfRule>
  </conditionalFormatting>
  <conditionalFormatting sqref="G309:H309 G42:H42">
    <cfRule type="expression" dxfId="67" priority="309">
      <formula>$A37&amp;$C37&amp;$E37&amp;$G37=$A42&amp;$C42&amp;$E42&amp;$G42</formula>
    </cfRule>
  </conditionalFormatting>
  <conditionalFormatting sqref="I309:J309 I42:J42">
    <cfRule type="expression" dxfId="66" priority="310">
      <formula>$I37=$I42</formula>
    </cfRule>
  </conditionalFormatting>
  <conditionalFormatting sqref="A307:B307">
    <cfRule type="expression" dxfId="65" priority="51">
      <formula>$A307=$A305</formula>
    </cfRule>
  </conditionalFormatting>
  <conditionalFormatting sqref="C307:D307">
    <cfRule type="expression" dxfId="64" priority="52">
      <formula>$A305&amp;$C305=$A307&amp;$C307</formula>
    </cfRule>
  </conditionalFormatting>
  <conditionalFormatting sqref="E307:F307">
    <cfRule type="expression" dxfId="63" priority="53">
      <formula>$A307&amp;$C307&amp;$E307=$A305&amp;$C305&amp;$E305</formula>
    </cfRule>
  </conditionalFormatting>
  <conditionalFormatting sqref="G307:H307">
    <cfRule type="expression" dxfId="62" priority="54">
      <formula>$A305&amp;$C305&amp;$E305&amp;$G305=$A307&amp;$C307&amp;$E307&amp;$G307</formula>
    </cfRule>
  </conditionalFormatting>
  <conditionalFormatting sqref="I307:J307">
    <cfRule type="expression" dxfId="61" priority="55">
      <formula>$I305=$I307</formula>
    </cfRule>
  </conditionalFormatting>
  <conditionalFormatting sqref="A121:B121">
    <cfRule type="expression" dxfId="60" priority="50">
      <formula>$A121=$A120</formula>
    </cfRule>
  </conditionalFormatting>
  <conditionalFormatting sqref="C121:D121">
    <cfRule type="expression" dxfId="59" priority="49">
      <formula>$A120&amp;$C120=$A121&amp;$C121</formula>
    </cfRule>
  </conditionalFormatting>
  <conditionalFormatting sqref="E121:F121">
    <cfRule type="expression" dxfId="58" priority="48">
      <formula>$A121&amp;$C121&amp;$E121=$A120&amp;$C120&amp;$E120</formula>
    </cfRule>
  </conditionalFormatting>
  <conditionalFormatting sqref="G121:H121">
    <cfRule type="expression" dxfId="57" priority="47">
      <formula>$A120&amp;$C120&amp;$E120&amp;$G120=$A121&amp;$C121&amp;$E121&amp;$G121</formula>
    </cfRule>
  </conditionalFormatting>
  <conditionalFormatting sqref="I121:J121">
    <cfRule type="expression" dxfId="56" priority="46">
      <formula>$I120=$I121</formula>
    </cfRule>
  </conditionalFormatting>
  <conditionalFormatting sqref="A41:B41">
    <cfRule type="expression" dxfId="55" priority="45">
      <formula>$A41=$A40</formula>
    </cfRule>
  </conditionalFormatting>
  <conditionalFormatting sqref="C41:D41">
    <cfRule type="expression" dxfId="54" priority="44">
      <formula>$A40&amp;$C40=$A41&amp;$C41</formula>
    </cfRule>
  </conditionalFormatting>
  <conditionalFormatting sqref="E41:F41">
    <cfRule type="expression" dxfId="53" priority="43">
      <formula>$A41&amp;$C41&amp;$E41=$A40&amp;$C40&amp;$E40</formula>
    </cfRule>
  </conditionalFormatting>
  <conditionalFormatting sqref="G41:H41">
    <cfRule type="expression" dxfId="52" priority="42">
      <formula>$A40&amp;$C40&amp;$E40&amp;$G40=$A41&amp;$C41&amp;$E41&amp;$G41</formula>
    </cfRule>
  </conditionalFormatting>
  <conditionalFormatting sqref="I41:J41">
    <cfRule type="expression" dxfId="51" priority="41">
      <formula>$I40=$I41</formula>
    </cfRule>
  </conditionalFormatting>
  <conditionalFormatting sqref="A77:B77">
    <cfRule type="expression" dxfId="50" priority="40">
      <formula>$A77=$A75</formula>
    </cfRule>
  </conditionalFormatting>
  <conditionalFormatting sqref="C77:D77">
    <cfRule type="expression" dxfId="49" priority="39">
      <formula>$A75&amp;$C75=$A77&amp;$C77</formula>
    </cfRule>
  </conditionalFormatting>
  <conditionalFormatting sqref="E77:F77">
    <cfRule type="expression" dxfId="48" priority="38">
      <formula>$A77&amp;$C77&amp;$E77=$A75&amp;$C75&amp;$E75</formula>
    </cfRule>
  </conditionalFormatting>
  <conditionalFormatting sqref="G77:H77">
    <cfRule type="expression" dxfId="47" priority="37">
      <formula>$A75&amp;$C75&amp;$E75&amp;$G75=$A77&amp;$C77&amp;$E77&amp;$G77</formula>
    </cfRule>
  </conditionalFormatting>
  <conditionalFormatting sqref="I77:J77">
    <cfRule type="expression" dxfId="46" priority="36">
      <formula>$I75=$I77</formula>
    </cfRule>
  </conditionalFormatting>
  <conditionalFormatting sqref="A76:B76">
    <cfRule type="expression" dxfId="45" priority="35">
      <formula>$A76=$A74</formula>
    </cfRule>
  </conditionalFormatting>
  <conditionalFormatting sqref="C76:D76">
    <cfRule type="expression" dxfId="44" priority="34">
      <formula>$A74&amp;$C74=$A76&amp;$C76</formula>
    </cfRule>
  </conditionalFormatting>
  <conditionalFormatting sqref="E76:F76">
    <cfRule type="expression" dxfId="43" priority="33">
      <formula>$A76&amp;$C76&amp;$E76=$A74&amp;$C74&amp;$E74</formula>
    </cfRule>
  </conditionalFormatting>
  <conditionalFormatting sqref="G76:H76">
    <cfRule type="expression" dxfId="42" priority="32">
      <formula>$A74&amp;$C74&amp;$E74&amp;$G74=$A76&amp;$C76&amp;$E76&amp;$G76</formula>
    </cfRule>
  </conditionalFormatting>
  <conditionalFormatting sqref="I76:J76">
    <cfRule type="expression" dxfId="41" priority="31">
      <formula>$I74=$I76</formula>
    </cfRule>
  </conditionalFormatting>
  <conditionalFormatting sqref="A95:B95">
    <cfRule type="expression" dxfId="40" priority="311">
      <formula>$A95=$A78</formula>
    </cfRule>
  </conditionalFormatting>
  <conditionalFormatting sqref="C95:D95">
    <cfRule type="expression" dxfId="39" priority="312">
      <formula>$A78&amp;$C78=$A95&amp;$C95</formula>
    </cfRule>
  </conditionalFormatting>
  <conditionalFormatting sqref="E95:F95">
    <cfRule type="expression" dxfId="38" priority="313">
      <formula>$A95&amp;$C95&amp;$E95=$A78&amp;$C78&amp;$E78</formula>
    </cfRule>
  </conditionalFormatting>
  <conditionalFormatting sqref="G95:H95">
    <cfRule type="expression" dxfId="37" priority="314">
      <formula>$A78&amp;$C78&amp;$E78&amp;$G78=$A95&amp;$C95&amp;$E95&amp;$G95</formula>
    </cfRule>
  </conditionalFormatting>
  <conditionalFormatting sqref="I95:J95">
    <cfRule type="expression" dxfId="36" priority="315">
      <formula>$I78=$I95</formula>
    </cfRule>
  </conditionalFormatting>
  <conditionalFormatting sqref="A82:B89">
    <cfRule type="expression" dxfId="35" priority="26">
      <formula>$A82=$A80</formula>
    </cfRule>
  </conditionalFormatting>
  <conditionalFormatting sqref="C82:D89">
    <cfRule type="expression" dxfId="34" priority="27">
      <formula>$A80&amp;$C80=$A82&amp;$C82</formula>
    </cfRule>
  </conditionalFormatting>
  <conditionalFormatting sqref="E82:F89">
    <cfRule type="expression" dxfId="33" priority="28">
      <formula>$A82&amp;$C82&amp;$E82=$A80&amp;$C80&amp;$E80</formula>
    </cfRule>
  </conditionalFormatting>
  <conditionalFormatting sqref="G82:H89">
    <cfRule type="expression" dxfId="32" priority="29">
      <formula>$A80&amp;$C80&amp;$E80&amp;$G80=$A82&amp;$C82&amp;$E82&amp;$G82</formula>
    </cfRule>
  </conditionalFormatting>
  <conditionalFormatting sqref="I82:J89">
    <cfRule type="expression" dxfId="31" priority="30">
      <formula>$I80=$I82</formula>
    </cfRule>
  </conditionalFormatting>
  <conditionalFormatting sqref="A90:B94">
    <cfRule type="expression" dxfId="30" priority="21">
      <formula>$A90=$A88</formula>
    </cfRule>
  </conditionalFormatting>
  <conditionalFormatting sqref="C90:D94">
    <cfRule type="expression" dxfId="29" priority="22">
      <formula>$A88&amp;$C88=$A90&amp;$C90</formula>
    </cfRule>
  </conditionalFormatting>
  <conditionalFormatting sqref="E90:F94">
    <cfRule type="expression" dxfId="28" priority="23">
      <formula>$A90&amp;$C90&amp;$E90=$A88&amp;$C88&amp;$E88</formula>
    </cfRule>
  </conditionalFormatting>
  <conditionalFormatting sqref="G90:H94">
    <cfRule type="expression" dxfId="27" priority="24">
      <formula>$A88&amp;$C88&amp;$E88&amp;$G88=$A90&amp;$C90&amp;$E90&amp;$G90</formula>
    </cfRule>
  </conditionalFormatting>
  <conditionalFormatting sqref="I90:J94">
    <cfRule type="expression" dxfId="26" priority="25">
      <formula>$I88=$I90</formula>
    </cfRule>
  </conditionalFormatting>
  <conditionalFormatting sqref="A103:B103">
    <cfRule type="expression" dxfId="25" priority="20">
      <formula>$A103=$A102</formula>
    </cfRule>
  </conditionalFormatting>
  <conditionalFormatting sqref="C103:D103">
    <cfRule type="expression" dxfId="24" priority="19">
      <formula>$A102&amp;$C102=$A103&amp;$C103</formula>
    </cfRule>
  </conditionalFormatting>
  <conditionalFormatting sqref="E103:F103">
    <cfRule type="expression" dxfId="23" priority="18">
      <formula>$A103&amp;$C103&amp;$E103=$A102&amp;$C102&amp;$E102</formula>
    </cfRule>
  </conditionalFormatting>
  <conditionalFormatting sqref="G103:H103">
    <cfRule type="expression" dxfId="22" priority="17">
      <formula>$A102&amp;$C102&amp;$E102&amp;$G102=$A103&amp;$C103&amp;$E103&amp;$G103</formula>
    </cfRule>
  </conditionalFormatting>
  <conditionalFormatting sqref="I103:J103">
    <cfRule type="expression" dxfId="21" priority="16">
      <formula>$I102=$I103</formula>
    </cfRule>
  </conditionalFormatting>
  <conditionalFormatting sqref="A104:B104">
    <cfRule type="expression" dxfId="20" priority="15">
      <formula>$A104=$A103</formula>
    </cfRule>
  </conditionalFormatting>
  <conditionalFormatting sqref="C104:D104">
    <cfRule type="expression" dxfId="19" priority="14">
      <formula>$A103&amp;$C103=$A104&amp;$C104</formula>
    </cfRule>
  </conditionalFormatting>
  <conditionalFormatting sqref="E104:F104">
    <cfRule type="expression" dxfId="18" priority="13">
      <formula>$A104&amp;$C104&amp;$E104=$A103&amp;$C103&amp;$E103</formula>
    </cfRule>
  </conditionalFormatting>
  <conditionalFormatting sqref="G104:H104">
    <cfRule type="expression" dxfId="17" priority="12">
      <formula>$A103&amp;$C103&amp;$E103&amp;$G103=$A104&amp;$C104&amp;$E104&amp;$G104</formula>
    </cfRule>
  </conditionalFormatting>
  <conditionalFormatting sqref="I104:J104">
    <cfRule type="expression" dxfId="16" priority="11">
      <formula>$I103=$I104</formula>
    </cfRule>
  </conditionalFormatting>
  <conditionalFormatting sqref="A111:B111">
    <cfRule type="expression" dxfId="15" priority="316">
      <formula>$A111=$A105</formula>
    </cfRule>
  </conditionalFormatting>
  <conditionalFormatting sqref="C111:D111">
    <cfRule type="expression" dxfId="14" priority="317">
      <formula>$A105&amp;$C105=$A111&amp;$C111</formula>
    </cfRule>
  </conditionalFormatting>
  <conditionalFormatting sqref="E111:F111">
    <cfRule type="expression" dxfId="13" priority="318">
      <formula>$A111&amp;$C111&amp;$E111=$A105&amp;$C105&amp;$E105</formula>
    </cfRule>
  </conditionalFormatting>
  <conditionalFormatting sqref="G111:H111">
    <cfRule type="expression" dxfId="12" priority="319">
      <formula>$A105&amp;$C105&amp;$E105&amp;$G105=$A111&amp;$C111&amp;$E111&amp;$G111</formula>
    </cfRule>
  </conditionalFormatting>
  <conditionalFormatting sqref="I111:J111">
    <cfRule type="expression" dxfId="11" priority="320">
      <formula>$I105=$I111</formula>
    </cfRule>
  </conditionalFormatting>
  <conditionalFormatting sqref="A109:B109">
    <cfRule type="expression" dxfId="10" priority="6">
      <formula>$A109=$A107</formula>
    </cfRule>
  </conditionalFormatting>
  <conditionalFormatting sqref="C109:D109">
    <cfRule type="expression" dxfId="9" priority="7">
      <formula>$A107&amp;$C107=$A109&amp;$C109</formula>
    </cfRule>
  </conditionalFormatting>
  <conditionalFormatting sqref="E109:F109">
    <cfRule type="expression" dxfId="8" priority="8">
      <formula>$A109&amp;$C109&amp;$E109=$A107&amp;$C107&amp;$E107</formula>
    </cfRule>
  </conditionalFormatting>
  <conditionalFormatting sqref="G109:H109">
    <cfRule type="expression" dxfId="7" priority="9">
      <formula>$A107&amp;$C107&amp;$E107&amp;$G107=$A109&amp;$C109&amp;$E109&amp;$G109</formula>
    </cfRule>
  </conditionalFormatting>
  <conditionalFormatting sqref="I109:J109">
    <cfRule type="expression" dxfId="6" priority="10">
      <formula>$I107=$I109</formula>
    </cfRule>
  </conditionalFormatting>
  <conditionalFormatting sqref="A55:B56">
    <cfRule type="expression" dxfId="5" priority="5">
      <formula>$A55=$A54</formula>
    </cfRule>
  </conditionalFormatting>
  <conditionalFormatting sqref="C55:D56">
    <cfRule type="expression" dxfId="4" priority="4">
      <formula>$A54&amp;$C54=$A55&amp;$C55</formula>
    </cfRule>
  </conditionalFormatting>
  <conditionalFormatting sqref="E55:F56">
    <cfRule type="expression" dxfId="3" priority="3">
      <formula>$A55&amp;$C55&amp;$E55=$A54&amp;$C54&amp;$E54</formula>
    </cfRule>
  </conditionalFormatting>
  <conditionalFormatting sqref="G55:H56">
    <cfRule type="expression" dxfId="2" priority="2">
      <formula>$A54&amp;$C54&amp;$E54&amp;$G54=$A55&amp;$C55&amp;$E55&amp;$G55</formula>
    </cfRule>
  </conditionalFormatting>
  <conditionalFormatting sqref="I55:J56">
    <cfRule type="expression" dxfId="1" priority="1">
      <formula>$I54=$I55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แบบฟอร์มปฏิทินรวม2562-2563 ศสส </vt:lpstr>
      <vt:lpstr>PL</vt:lpstr>
      <vt:lpstr>FS</vt:lpstr>
      <vt:lpstr>LS1</vt:lpstr>
      <vt:lpstr>LS2</vt:lpstr>
      <vt:lpstr>Milk</vt:lpstr>
      <vt:lpstr>รหัสสินค้า</vt:lpstr>
      <vt:lpstr>Fishes</vt:lpstr>
      <vt:lpstr>inFh_TH</vt:lpstr>
      <vt:lpstr>inFish</vt:lpstr>
      <vt:lpstr>inLS1</vt:lpstr>
      <vt:lpstr>inLS1_th</vt:lpstr>
      <vt:lpstr>inLS2</vt:lpstr>
      <vt:lpstr>inLS2_TH</vt:lpstr>
      <vt:lpstr>inLS3</vt:lpstr>
      <vt:lpstr>inLS3_TH</vt:lpstr>
      <vt:lpstr>inPl_TH</vt:lpstr>
      <vt:lpstr>inPlnt</vt:lpstr>
      <vt:lpstr>LiSt1</vt:lpstr>
      <vt:lpstr>LiSt2</vt:lpstr>
      <vt:lpstr>LiSt3</vt:lpstr>
      <vt:lpstr>pid_fao</vt:lpstr>
      <vt:lpstr>pid_th</vt:lpstr>
      <vt:lpstr>plant</vt:lpstr>
      <vt:lpstr>pname</vt:lpstr>
      <vt:lpstr>FS!Print_Area</vt:lpstr>
      <vt:lpstr>'แบบฟอร์มปฏิทินรวม2562-2563 ศสส '!Print_Titles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ไพบูลย์ เตชะกัมพลสารกิจ</dc:creator>
  <cp:lastModifiedBy>ไพบูลย์ เตชะกัมพลสารกิจ</cp:lastModifiedBy>
  <cp:lastPrinted>2020-04-03T03:43:24Z</cp:lastPrinted>
  <dcterms:created xsi:type="dcterms:W3CDTF">2019-11-27T08:30:27Z</dcterms:created>
  <dcterms:modified xsi:type="dcterms:W3CDTF">2020-05-20T11:01:13Z</dcterms:modified>
</cp:coreProperties>
</file>