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ไม้ผล\"/>
    </mc:Choice>
  </mc:AlternateContent>
  <xr:revisionPtr revIDLastSave="0" documentId="13_ncr:1_{2ED04D3E-A591-4DE4-8EE4-08B4EB57274D}" xr6:coauthVersionLast="47" xr6:coauthVersionMax="47" xr10:uidLastSave="{00000000-0000-0000-0000-000000000000}"/>
  <bookViews>
    <workbookView xWindow="-120" yWindow="-120" windowWidth="20730" windowHeight="11160" xr2:uid="{5C63D0EE-C001-4273-8437-4F56DF6586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0" i="1" s="1"/>
  <c r="F19" i="1"/>
  <c r="D7" i="1"/>
  <c r="D25" i="1"/>
  <c r="D29" i="1" s="1"/>
  <c r="D22" i="1"/>
  <c r="D27" i="1" s="1"/>
  <c r="D21" i="1"/>
  <c r="D18" i="1"/>
  <c r="D16" i="1"/>
  <c r="D15" i="1"/>
  <c r="D14" i="1"/>
  <c r="D13" i="1"/>
  <c r="D12" i="1"/>
  <c r="F11" i="1"/>
  <c r="D11" i="1"/>
  <c r="D10" i="1"/>
  <c r="D9" i="1"/>
  <c r="D8" i="1"/>
  <c r="F6" i="1"/>
  <c r="D6" i="1"/>
  <c r="D17" i="1" s="1"/>
  <c r="F23" i="1" l="1"/>
  <c r="D19" i="1"/>
  <c r="D26" i="1" s="1"/>
  <c r="F26" i="1" s="1"/>
  <c r="F27" i="1"/>
  <c r="F17" i="1"/>
  <c r="D28" i="1" l="1"/>
  <c r="F28" i="1" s="1"/>
</calcChain>
</file>

<file path=xl/sharedStrings.xml><?xml version="1.0" encoding="utf-8"?>
<sst xmlns="http://schemas.openxmlformats.org/spreadsheetml/2006/main" count="69" uniqueCount="46">
  <si>
    <t xml:space="preserve">คำนวณต้นทุนการผลิตสับปะรดโรงงาน 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</si>
  <si>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(ใส่ตัวเลขของตนเองแทน ในช่องสีเหลือง )  เป็นการคิดคำนวณต้นทุนอย่างง่ายเท่านั้น </t>
    </r>
  </si>
  <si>
    <t>จำนวนรอบ (มีด)</t>
  </si>
  <si>
    <t xml:space="preserve">  รวมปีปลูก</t>
  </si>
  <si>
    <t xml:space="preserve"> </t>
  </si>
  <si>
    <r>
      <t xml:space="preserve"> พื้นที่เพาะปลูก แปลงที่คำนวณ ระบุจำนวน (ไร่) 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</si>
  <si>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</si>
  <si>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>ต้นทุนปีปลูก</t>
  </si>
  <si>
    <t xml:space="preserve"> 1. ค่าใช้จ่าย      </t>
  </si>
  <si>
    <t>ปีปลูกทั้งแปลง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</si>
  <si>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</si>
  <si>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</si>
  <si>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</si>
  <si>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</si>
  <si>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</si>
  <si>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ตัดแต่งใบ ใส่ปุ๋ย ฉีดพ่นยา/สารบังคบ ให้น้ำ ฯลฯ)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</si>
  <si>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</si>
  <si>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</si>
  <si>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</si>
  <si>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</si>
  <si>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 (เคมี + มูลสัตว์)</t>
  </si>
  <si>
    <t xml:space="preserve">        ค่ายาปราบศัตรูพืชและวัชพืช + ฮอร์โมน</t>
  </si>
  <si>
    <t xml:space="preserve">        ค่าสารบังคับ + แก๊ส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</si>
  <si>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</si>
  <si>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</si>
  <si>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</si>
  <si>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</si>
  <si>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</si>
  <si>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</si>
  <si>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</si>
  <si>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</si>
  <si>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</si>
  <si>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ตัน</t>
  </si>
  <si>
    <t>3. ราคาที่คาดว่าจะขายได้</t>
  </si>
  <si>
    <t>บาทต่อตัน</t>
  </si>
  <si>
    <t xml:space="preserve"> ต้นทุนปีปลูกทั้งแปลง </t>
  </si>
  <si>
    <t>4. ผลการคำนวณตามต้นทุนของท่าน</t>
  </si>
  <si>
    <t xml:space="preserve">  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</si>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</sst>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FF"/>
      <name val="Browallia New"/>
      <family val="2"/>
    </font>
    <font>
      <b/>
      <sz val="20"/>
      <color rgb="FFFF000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7"/>
      <color rgb="FFFF0000"/>
      <name val="Browallia New"/>
      <family val="2"/>
    </font>
    <font>
      <b/>
      <sz val="18"/>
      <color theme="1"/>
      <name val="Browallia New"/>
      <family val="2"/>
    </font>
    <font>
      <sz val="18"/>
      <color rgb="FF0000FF"/>
      <name val="Browallia New"/>
      <family val="2"/>
    </font>
    <font>
      <sz val="18"/>
      <color rgb="FFFF0000"/>
      <name val="Browallia New"/>
      <family val="2"/>
    </font>
    <font>
      <b/>
      <sz val="20"/>
      <color rgb="FF0000FF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sz val="14"/>
      <name val="Angsan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10" fillId="3" borderId="1" xfId="0" applyFont="1" applyFill="1" applyBorder="1"/>
    <xf numFmtId="0" fontId="12" fillId="6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3" fillId="8" borderId="2" xfId="0" applyFont="1" applyFill="1" applyBorder="1"/>
    <xf numFmtId="0" fontId="13" fillId="8" borderId="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5" fillId="9" borderId="1" xfId="0" applyFont="1" applyFill="1" applyBorder="1"/>
    <xf numFmtId="43" fontId="15" fillId="9" borderId="1" xfId="1" applyFont="1" applyFill="1" applyBorder="1"/>
    <xf numFmtId="4" fontId="15" fillId="0" borderId="1" xfId="0" applyNumberFormat="1" applyFont="1" applyBorder="1"/>
    <xf numFmtId="0" fontId="2" fillId="3" borderId="1" xfId="0" applyFont="1" applyFill="1" applyBorder="1"/>
    <xf numFmtId="4" fontId="16" fillId="5" borderId="3" xfId="0" applyNumberFormat="1" applyFont="1" applyFill="1" applyBorder="1"/>
    <xf numFmtId="4" fontId="2" fillId="6" borderId="3" xfId="0" applyNumberFormat="1" applyFont="1" applyFill="1" applyBorder="1" applyProtection="1">
      <protection locked="0"/>
    </xf>
    <xf numFmtId="4" fontId="2" fillId="6" borderId="1" xfId="0" applyNumberFormat="1" applyFont="1" applyFill="1" applyBorder="1" applyProtection="1">
      <protection locked="0"/>
    </xf>
    <xf numFmtId="0" fontId="2" fillId="0" borderId="1" xfId="0" applyFont="1" applyBorder="1"/>
    <xf numFmtId="4" fontId="2" fillId="5" borderId="1" xfId="0" applyNumberFormat="1" applyFont="1" applyFill="1" applyBorder="1"/>
    <xf numFmtId="43" fontId="2" fillId="0" borderId="0" xfId="1" applyFont="1"/>
    <xf numFmtId="43" fontId="15" fillId="5" borderId="1" xfId="1" applyFont="1" applyFill="1" applyBorder="1"/>
    <xf numFmtId="43" fontId="15" fillId="3" borderId="1" xfId="1" applyFont="1" applyFill="1" applyBorder="1"/>
    <xf numFmtId="4" fontId="17" fillId="9" borderId="1" xfId="0" applyNumberFormat="1" applyFont="1" applyFill="1" applyBorder="1"/>
    <xf numFmtId="4" fontId="17" fillId="0" borderId="1" xfId="0" applyNumberFormat="1" applyFont="1" applyBorder="1"/>
    <xf numFmtId="4" fontId="2" fillId="3" borderId="1" xfId="0" applyNumberFormat="1" applyFont="1" applyFill="1" applyBorder="1"/>
    <xf numFmtId="0" fontId="17" fillId="0" borderId="0" xfId="0" applyFont="1"/>
    <xf numFmtId="43" fontId="2" fillId="4" borderId="1" xfId="1" applyFont="1" applyFill="1" applyBorder="1" applyProtection="1">
      <protection locked="0"/>
    </xf>
    <xf numFmtId="0" fontId="13" fillId="10" borderId="1" xfId="0" applyFont="1" applyFill="1" applyBorder="1"/>
    <xf numFmtId="0" fontId="2" fillId="7" borderId="3" xfId="0" applyFont="1" applyFill="1" applyBorder="1" applyAlignment="1">
      <alignment horizontal="center"/>
    </xf>
    <xf numFmtId="0" fontId="2" fillId="4" borderId="1" xfId="0" applyFont="1" applyFill="1" applyBorder="1" applyProtection="1">
      <protection locked="0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43" fontId="18" fillId="11" borderId="1" xfId="1" applyFont="1" applyFill="1" applyBorder="1"/>
    <xf numFmtId="0" fontId="8" fillId="0" borderId="0" xfId="0" applyFont="1"/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" fillId="7" borderId="0" xfId="0" applyFont="1" applyFill="1"/>
    <xf numFmtId="0" fontId="19" fillId="5" borderId="4" xfId="0" applyFont="1" applyFill="1" applyBorder="1"/>
    <xf numFmtId="4" fontId="12" fillId="5" borderId="5" xfId="0" applyNumberFormat="1" applyFont="1" applyFill="1" applyBorder="1"/>
    <xf numFmtId="0" fontId="2" fillId="0" borderId="6" xfId="0" applyFont="1" applyBorder="1" applyAlignment="1">
      <alignment horizontal="center"/>
    </xf>
    <xf numFmtId="0" fontId="20" fillId="13" borderId="5" xfId="0" applyFont="1" applyFill="1" applyBorder="1"/>
    <xf numFmtId="4" fontId="9" fillId="5" borderId="5" xfId="0" applyNumberFormat="1" applyFont="1" applyFill="1" applyBorder="1"/>
    <xf numFmtId="0" fontId="17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5" fillId="5" borderId="5" xfId="0" applyFont="1" applyFill="1" applyBorder="1"/>
    <xf numFmtId="4" fontId="15" fillId="5" borderId="5" xfId="0" applyNumberFormat="1" applyFont="1" applyFill="1" applyBorder="1"/>
    <xf numFmtId="0" fontId="2" fillId="5" borderId="5" xfId="0" applyFont="1" applyFill="1" applyBorder="1" applyAlignment="1">
      <alignment horizontal="center"/>
    </xf>
    <xf numFmtId="4" fontId="10" fillId="5" borderId="5" xfId="0" applyNumberFormat="1" applyFont="1" applyFill="1" applyBorder="1"/>
    <xf numFmtId="0" fontId="10" fillId="5" borderId="5" xfId="0" applyFont="1" applyFill="1" applyBorder="1" applyAlignment="1">
      <alignment horizontal="center"/>
    </xf>
    <xf numFmtId="0" fontId="19" fillId="14" borderId="7" xfId="0" applyFont="1" applyFill="1" applyBorder="1"/>
    <xf numFmtId="4" fontId="19" fillId="5" borderId="5" xfId="0" applyNumberFormat="1" applyFont="1" applyFill="1" applyBorder="1"/>
    <xf numFmtId="4" fontId="2" fillId="5" borderId="5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4" fontId="2" fillId="7" borderId="0" xfId="0" applyNumberFormat="1" applyFont="1" applyFill="1"/>
    <xf numFmtId="0" fontId="2" fillId="5" borderId="0" xfId="0" applyFont="1" applyFill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9" fontId="2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เครื่องหมายจุลภาค 3" xfId="2" xr:uid="{79911D2F-BF78-4BA1-89DA-182A6AEC7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0</xdr:rowOff>
    </xdr:from>
    <xdr:to>
      <xdr:col>5</xdr:col>
      <xdr:colOff>19051</xdr:colOff>
      <xdr:row>2</xdr:row>
      <xdr:rowOff>9525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BAFDDEEB-B40F-403F-AECC-5BB82C8A30E9}"/>
            </a:ext>
          </a:extLst>
        </xdr:cNvPr>
        <xdr:cNvSpPr/>
      </xdr:nvSpPr>
      <xdr:spPr>
        <a:xfrm>
          <a:off x="533401" y="323850"/>
          <a:ext cx="6600825" cy="4953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163830</xdr:colOff>
      <xdr:row>24</xdr:row>
      <xdr:rowOff>371476</xdr:rowOff>
    </xdr:from>
    <xdr:to>
      <xdr:col>10</xdr:col>
      <xdr:colOff>485780</xdr:colOff>
      <xdr:row>26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472952B0-7E26-4E81-97B9-D9F7E24E82EC}"/>
            </a:ext>
          </a:extLst>
        </xdr:cNvPr>
        <xdr:cNvSpPr/>
      </xdr:nvSpPr>
      <xdr:spPr>
        <a:xfrm>
          <a:off x="9326880" y="8572501"/>
          <a:ext cx="2684150" cy="63817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180975</xdr:colOff>
      <xdr:row>27</xdr:row>
      <xdr:rowOff>238125</xdr:rowOff>
    </xdr:from>
    <xdr:to>
      <xdr:col>10</xdr:col>
      <xdr:colOff>495300</xdr:colOff>
      <xdr:row>29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E54D214A-D5B6-44BD-894C-AC1298CD9F0C}"/>
            </a:ext>
          </a:extLst>
        </xdr:cNvPr>
        <xdr:cNvSpPr/>
      </xdr:nvSpPr>
      <xdr:spPr>
        <a:xfrm>
          <a:off x="9344025" y="9563100"/>
          <a:ext cx="2676525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7</xdr:col>
      <xdr:colOff>28574</xdr:colOff>
      <xdr:row>3</xdr:row>
      <xdr:rowOff>47625</xdr:rowOff>
    </xdr:from>
    <xdr:to>
      <xdr:col>10</xdr:col>
      <xdr:colOff>495299</xdr:colOff>
      <xdr:row>7</xdr:row>
      <xdr:rowOff>266700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F6AB52A0-08ED-4329-AF63-9283F52F862A}"/>
            </a:ext>
          </a:extLst>
        </xdr:cNvPr>
        <xdr:cNvSpPr/>
      </xdr:nvSpPr>
      <xdr:spPr>
        <a:xfrm>
          <a:off x="9191624" y="1238250"/>
          <a:ext cx="282892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200025</xdr:colOff>
      <xdr:row>1</xdr:row>
      <xdr:rowOff>76200</xdr:rowOff>
    </xdr:from>
    <xdr:to>
      <xdr:col>7</xdr:col>
      <xdr:colOff>276225</xdr:colOff>
      <xdr:row>1</xdr:row>
      <xdr:rowOff>504825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1ED547C-028A-4FB3-8ED6-228FC80DAFFB}"/>
            </a:ext>
          </a:extLst>
        </xdr:cNvPr>
        <xdr:cNvSpPr/>
      </xdr:nvSpPr>
      <xdr:spPr>
        <a:xfrm>
          <a:off x="8648700" y="400050"/>
          <a:ext cx="790575" cy="409575"/>
        </a:xfrm>
        <a:prstGeom prst="wedgeEllipseCallout">
          <a:avLst>
            <a:gd name="adj1" fmla="val -26857"/>
            <a:gd name="adj2" fmla="val 8027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600" b="1">
              <a:solidFill>
                <a:sysClr val="windowText" lastClr="000000"/>
              </a:solidFill>
            </a:rPr>
            <a:t>ระบุ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F61E-2D62-4CDF-BBAB-776401B2DE21}">
  <dimension ref="A2:N33"/>
  <sheetViews>
    <sheetView tabSelected="1" workbookViewId="0">
      <selection activeCell="H11" sqref="H11"/>
    </sheetView>
  </sheetViews>
  <sheetFormatPr defaultRowHeight="25.5" x14ac:dyDescent="0.5"/>
  <cols>
    <col min="1" max="1" width="3.5" style="1" customWidth="1"/>
    <col min="2" max="2" width="3.375" style="1" customWidth="1"/>
    <col min="3" max="3" width="51.75" style="1" customWidth="1"/>
    <col min="4" max="4" width="17.375" style="1" customWidth="1"/>
    <col min="5" max="5" width="17.375" style="37" customWidth="1"/>
    <col min="6" max="6" width="17.5" style="1" customWidth="1"/>
    <col min="7" max="7" width="9.375" style="1" customWidth="1"/>
    <col min="8" max="8" width="13" style="1" customWidth="1"/>
    <col min="9" max="14" width="9" style="1"/>
  </cols>
  <sheetData>
    <row r="2" spans="3:10" ht="38.25" x14ac:dyDescent="0.5">
      <c r="C2" s="65" t="s">
        <v>0</v>
      </c>
      <c r="D2" s="66"/>
      <c r="E2" s="66"/>
    </row>
    <row r="3" spans="3:10" ht="30" x14ac:dyDescent="0.65">
      <c r="C3" s="2" t="s">
        <v>1</v>
      </c>
      <c r="D3" s="3"/>
      <c r="E3" s="3"/>
      <c r="F3" s="4" t="s">
        <v>2</v>
      </c>
      <c r="G3" s="5"/>
      <c r="H3" s="6" t="s">
        <v>3</v>
      </c>
      <c r="I3" s="7"/>
      <c r="J3" s="1" t="s">
        <v>4</v>
      </c>
    </row>
    <row r="4" spans="3:10" ht="30" x14ac:dyDescent="0.65">
      <c r="C4" s="8" t="s">
        <v>5</v>
      </c>
      <c r="D4" s="9">
        <v>1</v>
      </c>
      <c r="E4" s="10" t="s">
        <v>6</v>
      </c>
      <c r="F4" s="11" t="s">
        <v>7</v>
      </c>
    </row>
    <row r="5" spans="3:10" ht="26.25" x14ac:dyDescent="0.55000000000000004">
      <c r="C5" s="12" t="s">
        <v>8</v>
      </c>
      <c r="D5" s="13"/>
      <c r="E5" s="14"/>
      <c r="F5" s="15" t="s">
        <v>9</v>
      </c>
    </row>
    <row r="6" spans="3:10" ht="26.25" x14ac:dyDescent="0.55000000000000004">
      <c r="C6" s="16" t="s">
        <v>10</v>
      </c>
      <c r="D6" s="17" t="e">
        <f>SUM(D7:D10)</f>
        <v>#DIV/0!</v>
      </c>
      <c r="E6" s="14" t="s">
        <v>11</v>
      </c>
      <c r="F6" s="18">
        <f>SUM(F7:F10)</f>
        <v>0</v>
      </c>
    </row>
    <row r="7" spans="3:10" x14ac:dyDescent="0.5">
      <c r="C7" s="19" t="s">
        <v>12</v>
      </c>
      <c r="D7" s="20" t="e">
        <f>+(F7)/G3</f>
        <v>#DIV/0!</v>
      </c>
      <c r="E7" s="14" t="s">
        <v>11</v>
      </c>
      <c r="F7" s="21"/>
    </row>
    <row r="8" spans="3:10" x14ac:dyDescent="0.5">
      <c r="C8" s="19" t="s">
        <v>13</v>
      </c>
      <c r="D8" s="20" t="e">
        <f>+(F8)/G3</f>
        <v>#DIV/0!</v>
      </c>
      <c r="E8" s="14" t="s">
        <v>11</v>
      </c>
      <c r="F8" s="22"/>
    </row>
    <row r="9" spans="3:10" x14ac:dyDescent="0.5">
      <c r="C9" s="23" t="s">
        <v>14</v>
      </c>
      <c r="D9" s="24">
        <f>+F9</f>
        <v>0</v>
      </c>
      <c r="E9" s="14" t="s">
        <v>11</v>
      </c>
      <c r="F9" s="22"/>
      <c r="G9" s="1" t="s">
        <v>15</v>
      </c>
    </row>
    <row r="10" spans="3:10" x14ac:dyDescent="0.5">
      <c r="C10" s="23" t="s">
        <v>16</v>
      </c>
      <c r="D10" s="24">
        <f>+F10</f>
        <v>0</v>
      </c>
      <c r="E10" s="14" t="s">
        <v>11</v>
      </c>
      <c r="F10" s="22"/>
      <c r="G10" s="1" t="s">
        <v>17</v>
      </c>
    </row>
    <row r="11" spans="3:10" ht="26.25" x14ac:dyDescent="0.55000000000000004">
      <c r="C11" s="16" t="s">
        <v>18</v>
      </c>
      <c r="D11" s="17" t="e">
        <f>SUM(D12:D16)</f>
        <v>#DIV/0!</v>
      </c>
      <c r="E11" s="14" t="s">
        <v>11</v>
      </c>
      <c r="F11" s="18">
        <f>SUM(F12:F16)</f>
        <v>0</v>
      </c>
    </row>
    <row r="12" spans="3:10" x14ac:dyDescent="0.5">
      <c r="C12" s="19" t="s">
        <v>19</v>
      </c>
      <c r="D12" s="20" t="e">
        <f>+(F12)/G3</f>
        <v>#DIV/0!</v>
      </c>
      <c r="E12" s="14" t="s">
        <v>11</v>
      </c>
      <c r="F12" s="21"/>
    </row>
    <row r="13" spans="3:10" x14ac:dyDescent="0.5">
      <c r="C13" s="23" t="s">
        <v>20</v>
      </c>
      <c r="D13" s="24">
        <f>+F13</f>
        <v>0</v>
      </c>
      <c r="E13" s="14" t="s">
        <v>11</v>
      </c>
      <c r="F13" s="22"/>
      <c r="J13" s="25"/>
    </row>
    <row r="14" spans="3:10" x14ac:dyDescent="0.5">
      <c r="C14" s="23" t="s">
        <v>21</v>
      </c>
      <c r="D14" s="24">
        <f>+F14</f>
        <v>0</v>
      </c>
      <c r="E14" s="14" t="s">
        <v>11</v>
      </c>
      <c r="F14" s="22"/>
    </row>
    <row r="15" spans="3:10" x14ac:dyDescent="0.5">
      <c r="C15" s="23" t="s">
        <v>22</v>
      </c>
      <c r="D15" s="24">
        <f>+F15</f>
        <v>0</v>
      </c>
      <c r="E15" s="14" t="s">
        <v>11</v>
      </c>
      <c r="F15" s="22"/>
    </row>
    <row r="16" spans="3:10" x14ac:dyDescent="0.5">
      <c r="C16" s="23" t="s">
        <v>23</v>
      </c>
      <c r="D16" s="24">
        <f>+F16</f>
        <v>0</v>
      </c>
      <c r="E16" s="14" t="s">
        <v>11</v>
      </c>
      <c r="F16" s="22"/>
    </row>
    <row r="17" spans="1:14" ht="26.25" x14ac:dyDescent="0.55000000000000004">
      <c r="C17" s="16" t="s">
        <v>24</v>
      </c>
      <c r="D17" s="17" t="e">
        <f>ROUND((D6+D11)*(G17/100)*(14/12),2)</f>
        <v>#DIV/0!</v>
      </c>
      <c r="E17" s="14" t="s">
        <v>11</v>
      </c>
      <c r="F17" s="26">
        <f>ROUND((F6+F11)*(G17/100)*(14/12),2)</f>
        <v>0</v>
      </c>
      <c r="G17" s="27">
        <v>6.5</v>
      </c>
      <c r="H17" s="1" t="s">
        <v>25</v>
      </c>
    </row>
    <row r="18" spans="1:14" ht="26.25" x14ac:dyDescent="0.55000000000000004">
      <c r="C18" s="16" t="s">
        <v>26</v>
      </c>
      <c r="D18" s="24">
        <f>+F18</f>
        <v>0</v>
      </c>
      <c r="E18" s="14" t="s">
        <v>11</v>
      </c>
      <c r="F18" s="22"/>
    </row>
    <row r="19" spans="1:14" ht="26.25" x14ac:dyDescent="0.55000000000000004">
      <c r="C19" s="16" t="s">
        <v>27</v>
      </c>
      <c r="D19" s="28">
        <f>+F19</f>
        <v>136.76</v>
      </c>
      <c r="E19" s="14" t="s">
        <v>11</v>
      </c>
      <c r="F19" s="29">
        <f>G19*D4</f>
        <v>136.76</v>
      </c>
      <c r="G19" s="30">
        <v>136.76</v>
      </c>
      <c r="H19" s="10" t="s">
        <v>28</v>
      </c>
      <c r="I19" s="31" t="s">
        <v>29</v>
      </c>
    </row>
    <row r="20" spans="1:14" ht="26.25" x14ac:dyDescent="0.55000000000000004">
      <c r="C20" s="16" t="s">
        <v>30</v>
      </c>
      <c r="D20" s="28">
        <f>+F20</f>
        <v>13.76</v>
      </c>
      <c r="E20" s="14" t="s">
        <v>11</v>
      </c>
      <c r="F20" s="29">
        <f>G20*D4</f>
        <v>13.76</v>
      </c>
      <c r="G20" s="30">
        <v>13.76</v>
      </c>
      <c r="H20" s="10" t="s">
        <v>28</v>
      </c>
      <c r="I20" s="31" t="s">
        <v>29</v>
      </c>
    </row>
    <row r="21" spans="1:14" ht="26.25" x14ac:dyDescent="0.55000000000000004">
      <c r="C21" s="12" t="s">
        <v>31</v>
      </c>
      <c r="D21" s="24">
        <f>+F21</f>
        <v>0</v>
      </c>
      <c r="E21" s="14" t="s">
        <v>32</v>
      </c>
      <c r="F21" s="32"/>
      <c r="H21" s="25"/>
    </row>
    <row r="22" spans="1:14" ht="26.25" x14ac:dyDescent="0.55000000000000004">
      <c r="C22" s="33" t="s">
        <v>33</v>
      </c>
      <c r="D22" s="24">
        <f>+F22</f>
        <v>0</v>
      </c>
      <c r="E22" s="34" t="s">
        <v>34</v>
      </c>
      <c r="F22" s="35"/>
    </row>
    <row r="23" spans="1:14" ht="30" x14ac:dyDescent="0.65">
      <c r="D23" s="36"/>
      <c r="F23" s="38">
        <f>+(F6+F11+F17+F18+(F19)+(F20))</f>
        <v>150.51999999999998</v>
      </c>
      <c r="G23" s="39" t="s">
        <v>35</v>
      </c>
    </row>
    <row r="24" spans="1:14" ht="26.25" thickBot="1" x14ac:dyDescent="0.55000000000000004">
      <c r="B24" s="40"/>
      <c r="C24" s="40"/>
      <c r="D24" s="40"/>
      <c r="E24" s="41"/>
      <c r="F24" s="40"/>
      <c r="G24" s="40"/>
      <c r="H24" s="40"/>
    </row>
    <row r="25" spans="1:14" ht="30.75" thickBot="1" x14ac:dyDescent="0.7">
      <c r="B25" s="42"/>
      <c r="C25" s="43" t="s">
        <v>36</v>
      </c>
      <c r="D25" s="44">
        <f>D4</f>
        <v>1</v>
      </c>
      <c r="E25" s="45" t="s">
        <v>6</v>
      </c>
      <c r="F25" s="42"/>
      <c r="G25" s="42"/>
      <c r="H25" s="42"/>
    </row>
    <row r="26" spans="1:14" ht="30.75" thickBot="1" x14ac:dyDescent="0.7">
      <c r="B26" s="42"/>
      <c r="C26" s="46" t="s">
        <v>37</v>
      </c>
      <c r="D26" s="47" t="e">
        <f>D6+D11+D17+D18+(D19)+(D20)</f>
        <v>#DIV/0!</v>
      </c>
      <c r="E26" s="48" t="s">
        <v>38</v>
      </c>
      <c r="F26" s="47" t="e">
        <f>D26/D25</f>
        <v>#DIV/0!</v>
      </c>
      <c r="G26" s="49" t="s">
        <v>39</v>
      </c>
      <c r="H26" s="42"/>
    </row>
    <row r="27" spans="1:14" ht="27" thickBot="1" x14ac:dyDescent="0.6">
      <c r="B27" s="42"/>
      <c r="C27" s="50" t="s">
        <v>40</v>
      </c>
      <c r="D27" s="51">
        <f>D22*D21</f>
        <v>0</v>
      </c>
      <c r="E27" s="52" t="s">
        <v>38</v>
      </c>
      <c r="F27" s="53">
        <f>D27/D25</f>
        <v>0</v>
      </c>
      <c r="G27" s="54" t="s">
        <v>39</v>
      </c>
      <c r="H27" s="42"/>
    </row>
    <row r="28" spans="1:14" ht="27" thickBot="1" x14ac:dyDescent="0.6">
      <c r="B28" s="42"/>
      <c r="C28" s="50" t="s">
        <v>41</v>
      </c>
      <c r="D28" s="51" t="e">
        <f>D27-D26</f>
        <v>#DIV/0!</v>
      </c>
      <c r="E28" s="52" t="s">
        <v>38</v>
      </c>
      <c r="F28" s="53" t="e">
        <f>D28/D25</f>
        <v>#DIV/0!</v>
      </c>
      <c r="G28" s="54" t="s">
        <v>39</v>
      </c>
      <c r="H28" s="42"/>
    </row>
    <row r="29" spans="1:14" ht="30.75" thickBot="1" x14ac:dyDescent="0.7">
      <c r="B29" s="42"/>
      <c r="C29" s="55" t="s">
        <v>42</v>
      </c>
      <c r="D29" s="56">
        <f>+F29*D25</f>
        <v>12035.44</v>
      </c>
      <c r="E29" s="57" t="s">
        <v>38</v>
      </c>
      <c r="F29" s="56">
        <v>12035.44</v>
      </c>
      <c r="G29" s="58" t="s">
        <v>39</v>
      </c>
      <c r="H29" s="42"/>
    </row>
    <row r="30" spans="1:14" x14ac:dyDescent="0.5">
      <c r="B30" s="42"/>
      <c r="C30" s="42"/>
      <c r="D30" s="59"/>
      <c r="E30" s="14"/>
      <c r="F30" s="59"/>
      <c r="G30" s="42"/>
      <c r="H30" s="42"/>
    </row>
    <row r="31" spans="1:14" x14ac:dyDescent="0.5">
      <c r="B31" s="60"/>
      <c r="D31" s="36"/>
      <c r="F31" s="36"/>
    </row>
    <row r="32" spans="1:14" ht="22.5" x14ac:dyDescent="0.45">
      <c r="A32" s="61"/>
      <c r="B32" s="61"/>
      <c r="C32" s="62" t="s">
        <v>43</v>
      </c>
      <c r="D32" s="61"/>
      <c r="E32" s="63"/>
      <c r="F32" s="64" t="s">
        <v>45</v>
      </c>
      <c r="G32" s="61"/>
      <c r="H32" s="61"/>
      <c r="I32" s="61"/>
      <c r="J32" s="61"/>
      <c r="K32" s="61"/>
      <c r="L32" s="61"/>
      <c r="M32" s="61"/>
      <c r="N32" s="61"/>
    </row>
    <row r="33" spans="1:14" ht="22.5" x14ac:dyDescent="0.45">
      <c r="A33" s="61"/>
      <c r="B33" s="61"/>
      <c r="C33" s="62" t="s">
        <v>44</v>
      </c>
      <c r="D33" s="61"/>
      <c r="E33" s="63"/>
      <c r="F33" s="61"/>
      <c r="G33" s="61"/>
      <c r="H33" s="61"/>
      <c r="I33" s="61"/>
      <c r="J33" s="61"/>
      <c r="K33" s="61"/>
      <c r="L33" s="61"/>
      <c r="M33" s="61"/>
      <c r="N33" s="61"/>
    </row>
  </sheetData>
  <protectedRanges>
    <protectedRange sqref="D4 F7:F10 F12:F16 D7:D10 F18 D18:D22 D12:D16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2021-07-22T08:46:06Z</dcterms:created>
  <dcterms:modified xsi:type="dcterms:W3CDTF">2021-07-22T12:23:21Z</dcterms:modified>
</cp:coreProperties>
</file>