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0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/>
  <c r="E31" s="1"/>
  <c r="D26"/>
  <c r="E19"/>
  <c r="D19"/>
  <c r="E18"/>
  <c r="D18"/>
  <c r="E17"/>
  <c r="E15"/>
  <c r="E14"/>
  <c r="E13"/>
  <c r="E11" s="1"/>
  <c r="D11"/>
  <c r="E9"/>
  <c r="E6"/>
  <c r="D6"/>
  <c r="D27" l="1"/>
  <c r="E16"/>
  <c r="E29" s="1"/>
  <c r="D16"/>
  <c r="D28" s="1"/>
</calcChain>
</file>

<file path=xl/sharedStrings.xml><?xml version="1.0" encoding="utf-8"?>
<sst xmlns="http://schemas.openxmlformats.org/spreadsheetml/2006/main" count="66" uniqueCount="45">
  <si>
    <t>คำนวณต้นทุนการผลิตยางพารา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</si>
  <si>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</si>
  <si>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</si>
  <si>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</si>
  <si>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</si>
  <si>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</si>
  <si>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</si>
  <si>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</si>
  <si>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</si>
  <si>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</si>
  <si>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</si>
  <si>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</si>
  <si>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</si>
  <si>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</si>
  <si>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</si>
  <si>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</si>
  <si>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</si>
  <si>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</si>
  <si>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</si>
  <si>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</si>
  <si>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</si>
  <si>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</si>
  <si>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</si>
  <si>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</si>
  <si>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</si>
  <si>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</si>
  <si>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</si>
  <si>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</si>
  <si>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</si>
  <si>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</si>
  <si>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</si>
  <si>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</si>
  <si>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</si>
  <si>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</si>
  <si>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</si>
  <si>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</si>
  <si>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</si>
  <si>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</si>
  <si>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</si>
  <si>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</si>
  <si>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</si>
  <si>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 xml:space="preserve"> หมายเหตุ : ต้นทุนมาตรฐานของ สศก. เป็นต้นทุนการผลิตยางแผ่นดิบแห้ง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</si>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</sst>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>
  <numFmts count="1">
    <numFmt numFmtId="187" formatCode="_-* #,##0.00_-;\-* #,##0.00_-;_-* &quot;-&quot;??_-;_-@_-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187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187" fontId="14" fillId="3" borderId="4" xfId="1" applyFont="1" applyFill="1" applyBorder="1"/>
    <xf numFmtId="187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187" fontId="2" fillId="0" borderId="0" xfId="1" applyFont="1"/>
    <xf numFmtId="0" fontId="5" fillId="8" borderId="1" xfId="0" applyFont="1" applyFill="1" applyBorder="1"/>
    <xf numFmtId="187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10" borderId="9" xfId="0" applyFont="1" applyFill="1" applyBorder="1"/>
    <xf numFmtId="4" fontId="11" fillId="14" borderId="8" xfId="0" applyNumberFormat="1" applyFont="1" applyFill="1" applyBorder="1"/>
    <xf numFmtId="4" fontId="8" fillId="10" borderId="11" xfId="0" applyNumberFormat="1" applyFont="1" applyFill="1" applyBorder="1"/>
    <xf numFmtId="0" fontId="8" fillId="10" borderId="12" xfId="0" applyFont="1" applyFill="1" applyBorder="1" applyAlignment="1">
      <alignment horizontal="center"/>
    </xf>
    <xf numFmtId="4" fontId="8" fillId="10" borderId="13" xfId="0" applyNumberFormat="1" applyFont="1" applyFill="1" applyBorder="1"/>
    <xf numFmtId="0" fontId="8" fillId="10" borderId="14" xfId="0" applyFont="1" applyFill="1" applyBorder="1" applyAlignment="1">
      <alignment horizontal="center"/>
    </xf>
    <xf numFmtId="4" fontId="19" fillId="15" borderId="13" xfId="0" applyNumberFormat="1" applyFont="1" applyFill="1" applyBorder="1"/>
    <xf numFmtId="0" fontId="8" fillId="10" borderId="15" xfId="0" applyFont="1" applyFill="1" applyBorder="1" applyAlignment="1">
      <alignment horizontal="center"/>
    </xf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1" xfId="0" applyFont="1" applyFill="1" applyBorder="1"/>
    <xf numFmtId="0" fontId="14" fillId="10" borderId="11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0" xfId="0" applyFont="1" applyFill="1" applyBorder="1"/>
    <xf numFmtId="4" fontId="11" fillId="10" borderId="9" xfId="0" applyNumberFormat="1" applyFont="1" applyFill="1" applyBorder="1"/>
    <xf numFmtId="0" fontId="14" fillId="10" borderId="15" xfId="0" applyFont="1" applyFill="1" applyBorder="1" applyAlignment="1">
      <alignment horizontal="center"/>
    </xf>
    <xf numFmtId="0" fontId="20" fillId="6" borderId="0" xfId="0" applyFont="1" applyFill="1"/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1" fillId="0" borderId="0" xfId="0" applyFont="1"/>
    <xf numFmtId="0" fontId="22" fillId="0" borderId="0" xfId="0" applyFont="1"/>
    <xf numFmtId="49" fontId="22" fillId="0" borderId="0" xfId="0" applyNumberFormat="1" applyFont="1"/>
    <xf numFmtId="0" fontId="21" fillId="0" borderId="0" xfId="0" applyFont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187" fontId="12" fillId="9" borderId="5" xfId="1" applyFont="1" applyFill="1" applyBorder="1" applyProtection="1">
      <protection locked="0"/>
    </xf>
    <xf numFmtId="187" fontId="12" fillId="9" borderId="1" xfId="1" applyFont="1" applyFill="1" applyBorder="1" applyProtection="1">
      <protection locked="0"/>
    </xf>
    <xf numFmtId="187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10" borderId="8" xfId="0" applyFont="1" applyFill="1" applyBorder="1" applyAlignment="1"/>
    <xf numFmtId="0" fontId="0" fillId="0" borderId="10" xfId="0" applyBorder="1" applyAlignme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152400</xdr:rowOff>
    </xdr:from>
    <xdr:to>
      <xdr:col>6</xdr:col>
      <xdr:colOff>19051</xdr:colOff>
      <xdr:row>2</xdr:row>
      <xdr:rowOff>0</xdr:rowOff>
    </xdr:to>
    <xdr:sp macro="" textlink="">
      <xdr:nvSpPr>
        <xdr:cNvPr id="2" name="สี่เหลี่ยมมุมมน 1"/>
        <xdr:cNvSpPr/>
      </xdr:nvSpPr>
      <xdr:spPr>
        <a:xfrm>
          <a:off x="619126" y="152400"/>
          <a:ext cx="8039100" cy="6191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142875</xdr:colOff>
      <xdr:row>27</xdr:row>
      <xdr:rowOff>85725</xdr:rowOff>
    </xdr:from>
    <xdr:to>
      <xdr:col>9</xdr:col>
      <xdr:colOff>390525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782050" y="9105900"/>
          <a:ext cx="2457450" cy="108585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63225"/>
          <a:ext cx="24384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163830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89201" cy="106870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392430</xdr:colOff>
      <xdr:row>19</xdr:row>
      <xdr:rowOff>152400</xdr:rowOff>
    </xdr:from>
    <xdr:to>
      <xdr:col>13</xdr:col>
      <xdr:colOff>142879</xdr:colOff>
      <xdr:row>22</xdr:row>
      <xdr:rowOff>76200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031605" y="6858000"/>
          <a:ext cx="4789174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workbookViewId="0">
      <selection activeCell="H2" sqref="H2"/>
    </sheetView>
  </sheetViews>
  <sheetFormatPr defaultRowHeight="25.5"/>
  <cols>
    <col min="1" max="1" width="4.625" style="1" customWidth="1"/>
    <col min="2" max="2" width="3.375" style="1" customWidth="1"/>
    <col min="3" max="3" width="49.25" style="1" customWidth="1"/>
    <col min="4" max="4" width="21.5" style="1" customWidth="1"/>
    <col min="5" max="5" width="16.375" style="1" customWidth="1"/>
    <col min="6" max="6" width="18.25" style="2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>
      <c r="C2" s="81" t="s">
        <v>0</v>
      </c>
      <c r="D2" s="81"/>
      <c r="E2" s="82"/>
      <c r="F2" s="82"/>
    </row>
    <row r="3" spans="3:8" ht="26.25">
      <c r="C3" s="3" t="s">
        <v>1</v>
      </c>
      <c r="D3" s="3"/>
      <c r="E3" s="4"/>
      <c r="F3" s="3"/>
    </row>
    <row r="4" spans="3:8" ht="30">
      <c r="C4" s="5" t="s">
        <v>2</v>
      </c>
      <c r="D4" s="74">
        <v>1</v>
      </c>
      <c r="E4" s="6"/>
      <c r="F4" s="7" t="s">
        <v>3</v>
      </c>
    </row>
    <row r="5" spans="3:8" ht="30">
      <c r="C5" s="8" t="s">
        <v>4</v>
      </c>
      <c r="D5" s="9" t="s">
        <v>5</v>
      </c>
      <c r="E5" s="10"/>
      <c r="F5" s="11"/>
    </row>
    <row r="6" spans="3:8" ht="30">
      <c r="C6" s="12" t="s">
        <v>6</v>
      </c>
      <c r="D6" s="13">
        <f>SUM(D7:D10)</f>
        <v>0</v>
      </c>
      <c r="E6" s="14">
        <f>SUM(E7:E10)</f>
        <v>0</v>
      </c>
      <c r="F6" s="15" t="s">
        <v>7</v>
      </c>
    </row>
    <row r="7" spans="3:8">
      <c r="C7" s="16" t="s">
        <v>8</v>
      </c>
      <c r="D7" s="75"/>
      <c r="E7" s="17"/>
      <c r="F7" s="15" t="s">
        <v>7</v>
      </c>
      <c r="G7" s="18"/>
      <c r="H7" s="18"/>
    </row>
    <row r="8" spans="3:8">
      <c r="C8" s="16" t="s">
        <v>9</v>
      </c>
      <c r="D8" s="76"/>
      <c r="E8" s="19"/>
      <c r="F8" s="15" t="s">
        <v>7</v>
      </c>
      <c r="G8" s="18"/>
      <c r="H8" s="18"/>
    </row>
    <row r="9" spans="3:8" ht="26.25">
      <c r="C9" s="20" t="s">
        <v>10</v>
      </c>
      <c r="D9" s="77"/>
      <c r="E9" s="21">
        <f>+D9/D4</f>
        <v>0</v>
      </c>
      <c r="F9" s="15" t="s">
        <v>7</v>
      </c>
      <c r="G9" s="1" t="s">
        <v>11</v>
      </c>
    </row>
    <row r="10" spans="3:8" ht="26.25">
      <c r="C10" s="20" t="s">
        <v>12</v>
      </c>
      <c r="D10" s="22"/>
      <c r="E10" s="78"/>
      <c r="F10" s="15" t="s">
        <v>13</v>
      </c>
      <c r="G10" s="1" t="s">
        <v>14</v>
      </c>
    </row>
    <row r="11" spans="3:8" ht="30">
      <c r="C11" s="12" t="s">
        <v>15</v>
      </c>
      <c r="D11" s="13">
        <f>SUM(D12:D15)</f>
        <v>0</v>
      </c>
      <c r="E11" s="23">
        <f>SUM(E12:E15)</f>
        <v>0</v>
      </c>
      <c r="F11" s="15" t="s">
        <v>7</v>
      </c>
    </row>
    <row r="12" spans="3:8">
      <c r="C12" s="16" t="s">
        <v>16</v>
      </c>
      <c r="D12" s="75"/>
      <c r="E12" s="19"/>
      <c r="F12" s="15" t="s">
        <v>7</v>
      </c>
      <c r="G12" s="18"/>
      <c r="H12" s="18"/>
    </row>
    <row r="13" spans="3:8" ht="26.25">
      <c r="C13" s="20" t="s">
        <v>17</v>
      </c>
      <c r="D13" s="77"/>
      <c r="E13" s="21">
        <f>+D13/D4</f>
        <v>0</v>
      </c>
      <c r="F13" s="15" t="s">
        <v>7</v>
      </c>
    </row>
    <row r="14" spans="3:8" ht="26.25">
      <c r="C14" s="20" t="s">
        <v>18</v>
      </c>
      <c r="D14" s="77"/>
      <c r="E14" s="21">
        <f>+D14/D4</f>
        <v>0</v>
      </c>
      <c r="F14" s="15" t="s">
        <v>7</v>
      </c>
    </row>
    <row r="15" spans="3:8" ht="26.25">
      <c r="C15" s="20" t="s">
        <v>19</v>
      </c>
      <c r="D15" s="77"/>
      <c r="E15" s="21">
        <f>+D15/D4</f>
        <v>0</v>
      </c>
      <c r="F15" s="15" t="s">
        <v>7</v>
      </c>
    </row>
    <row r="16" spans="3:8" ht="26.25">
      <c r="C16" s="24" t="s">
        <v>20</v>
      </c>
      <c r="D16" s="25">
        <f>ROUND((D6+D11)*(G16/100)*(12/12),2)</f>
        <v>0</v>
      </c>
      <c r="E16" s="21">
        <f>ROUND((E6+E11)*(G16/100)*(12/12),2)</f>
        <v>0</v>
      </c>
      <c r="F16" s="15" t="s">
        <v>7</v>
      </c>
      <c r="G16" s="26">
        <v>7</v>
      </c>
      <c r="H16" s="1" t="s">
        <v>21</v>
      </c>
    </row>
    <row r="17" spans="2:14" ht="26.25">
      <c r="C17" s="24" t="s">
        <v>22</v>
      </c>
      <c r="D17" s="77"/>
      <c r="E17" s="21">
        <f>+D17/D4</f>
        <v>0</v>
      </c>
      <c r="F17" s="15" t="s">
        <v>7</v>
      </c>
    </row>
    <row r="18" spans="2:14" ht="26.25">
      <c r="C18" s="24" t="s">
        <v>23</v>
      </c>
      <c r="D18" s="27">
        <f>+E18*D4</f>
        <v>225.69</v>
      </c>
      <c r="E18" s="28">
        <f>G18</f>
        <v>225.69</v>
      </c>
      <c r="F18" s="15" t="s">
        <v>7</v>
      </c>
      <c r="G18" s="29">
        <v>225.69</v>
      </c>
      <c r="H18" s="30" t="s">
        <v>24</v>
      </c>
      <c r="I18" s="18" t="s">
        <v>25</v>
      </c>
    </row>
    <row r="19" spans="2:14" ht="26.25">
      <c r="C19" s="24" t="s">
        <v>26</v>
      </c>
      <c r="D19" s="27">
        <f>+E19*D4</f>
        <v>36.9</v>
      </c>
      <c r="E19" s="28">
        <f>G19</f>
        <v>36.9</v>
      </c>
      <c r="F19" s="15" t="s">
        <v>7</v>
      </c>
      <c r="G19" s="29">
        <v>36.9</v>
      </c>
      <c r="H19" s="30" t="s">
        <v>24</v>
      </c>
      <c r="I19" s="18" t="s">
        <v>25</v>
      </c>
      <c r="K19" s="31"/>
    </row>
    <row r="20" spans="2:14" ht="26.25">
      <c r="C20" s="32" t="s">
        <v>27</v>
      </c>
      <c r="D20" s="33"/>
      <c r="E20" s="34">
        <v>2844.93</v>
      </c>
      <c r="F20" s="35" t="s">
        <v>24</v>
      </c>
      <c r="G20" s="18"/>
      <c r="H20" s="18"/>
      <c r="I20" s="18"/>
      <c r="J20" s="18"/>
      <c r="K20" s="18"/>
      <c r="L20" s="18"/>
      <c r="M20" s="18"/>
      <c r="N20" s="18"/>
    </row>
    <row r="21" spans="2:14" ht="26.25">
      <c r="C21" s="36" t="s">
        <v>28</v>
      </c>
      <c r="D21" s="37"/>
      <c r="E21" s="79"/>
      <c r="F21" s="15" t="s">
        <v>29</v>
      </c>
      <c r="G21" s="18"/>
      <c r="H21" s="18"/>
      <c r="I21" s="18"/>
      <c r="J21" s="18"/>
      <c r="K21" s="18"/>
      <c r="L21" s="18"/>
      <c r="M21" s="18"/>
      <c r="N21" s="18"/>
    </row>
    <row r="22" spans="2:14" ht="26.25">
      <c r="C22" s="38" t="s">
        <v>30</v>
      </c>
      <c r="D22" s="38"/>
      <c r="E22" s="80"/>
      <c r="F22" s="39" t="s">
        <v>31</v>
      </c>
    </row>
    <row r="23" spans="2:14" ht="26.25">
      <c r="E23" s="40"/>
      <c r="H23" s="41"/>
    </row>
    <row r="24" spans="2:14" ht="26.25">
      <c r="E24" s="40"/>
      <c r="H24" s="41"/>
    </row>
    <row r="25" spans="2:14" ht="26.25" thickBot="1">
      <c r="B25" s="42"/>
      <c r="C25" s="42"/>
      <c r="D25" s="42"/>
      <c r="E25" s="42"/>
      <c r="F25" s="43"/>
      <c r="G25" s="42"/>
      <c r="H25" s="44"/>
      <c r="I25" s="44"/>
    </row>
    <row r="26" spans="2:14" ht="30.75" thickBot="1">
      <c r="B26" s="45"/>
      <c r="C26" s="46" t="s">
        <v>32</v>
      </c>
      <c r="D26" s="47">
        <f>D4</f>
        <v>1</v>
      </c>
      <c r="E26" s="48"/>
      <c r="F26" s="49"/>
      <c r="G26" s="45"/>
      <c r="H26" s="44"/>
      <c r="I26" s="44"/>
    </row>
    <row r="27" spans="2:14" ht="30.75" thickBot="1">
      <c r="B27" s="45"/>
      <c r="C27" s="50" t="s">
        <v>33</v>
      </c>
      <c r="D27" s="51">
        <f>D6+D11+D16+D17+(D18)+(D19)</f>
        <v>262.58999999999997</v>
      </c>
      <c r="E27" s="52"/>
      <c r="F27" s="53" t="s">
        <v>34</v>
      </c>
      <c r="G27" s="45"/>
      <c r="H27" s="44"/>
      <c r="I27" s="44"/>
    </row>
    <row r="28" spans="2:14" ht="30.75" thickBot="1">
      <c r="B28" s="45"/>
      <c r="C28" s="50" t="s">
        <v>35</v>
      </c>
      <c r="D28" s="51">
        <f>(D6+D11+D16+D17+(D18)+(D19))/D26</f>
        <v>262.58999999999997</v>
      </c>
      <c r="E28" s="54"/>
      <c r="F28" s="55" t="s">
        <v>34</v>
      </c>
      <c r="G28" s="45"/>
      <c r="H28" s="44"/>
      <c r="I28" s="44"/>
    </row>
    <row r="29" spans="2:14" ht="30.75" thickBot="1">
      <c r="B29" s="45"/>
      <c r="C29" s="83" t="s">
        <v>36</v>
      </c>
      <c r="D29" s="84"/>
      <c r="E29" s="56">
        <f>E6+E11+E16+E17+E18+(E19)+(E20)</f>
        <v>3107.52</v>
      </c>
      <c r="F29" s="57" t="s">
        <v>34</v>
      </c>
      <c r="G29" s="45"/>
      <c r="H29" s="44"/>
      <c r="I29" s="44"/>
    </row>
    <row r="30" spans="2:14" ht="27" thickBot="1">
      <c r="B30" s="45"/>
      <c r="C30" s="58" t="s">
        <v>37</v>
      </c>
      <c r="D30" s="59" t="s">
        <v>38</v>
      </c>
      <c r="E30" s="60">
        <f>E22*E21/1000</f>
        <v>0</v>
      </c>
      <c r="F30" s="57" t="s">
        <v>34</v>
      </c>
      <c r="G30" s="45"/>
      <c r="H30" s="44"/>
      <c r="I30" s="44"/>
    </row>
    <row r="31" spans="2:14" ht="27" thickBot="1">
      <c r="B31" s="45"/>
      <c r="C31" s="61" t="s">
        <v>39</v>
      </c>
      <c r="D31" s="62" t="s">
        <v>38</v>
      </c>
      <c r="E31" s="60">
        <f>E30-E27</f>
        <v>0</v>
      </c>
      <c r="F31" s="57" t="s">
        <v>34</v>
      </c>
      <c r="G31" s="45"/>
      <c r="H31" s="44"/>
      <c r="I31" s="44"/>
    </row>
    <row r="32" spans="2:14" ht="30.75" thickBot="1">
      <c r="B32" s="45"/>
      <c r="C32" s="63" t="s">
        <v>40</v>
      </c>
      <c r="D32" s="64"/>
      <c r="E32" s="65">
        <v>14230.32</v>
      </c>
      <c r="F32" s="66" t="s">
        <v>34</v>
      </c>
      <c r="G32" s="45"/>
      <c r="H32" s="44"/>
      <c r="I32" s="44"/>
    </row>
    <row r="33" spans="1:14">
      <c r="B33" s="45"/>
      <c r="C33" s="67" t="s">
        <v>41</v>
      </c>
      <c r="D33" s="45"/>
      <c r="E33" s="68"/>
      <c r="F33" s="69"/>
      <c r="G33" s="68"/>
      <c r="H33" s="44"/>
      <c r="I33" s="44"/>
    </row>
    <row r="34" spans="1:14">
      <c r="B34" s="44"/>
      <c r="E34" s="40"/>
      <c r="G34" s="40"/>
    </row>
    <row r="35" spans="1:14" ht="22.5">
      <c r="A35" s="70"/>
      <c r="B35" s="70"/>
      <c r="C35" s="71" t="s">
        <v>42</v>
      </c>
      <c r="D35" s="71"/>
      <c r="E35" s="70"/>
      <c r="F35" s="72" t="s">
        <v>43</v>
      </c>
      <c r="G35" s="71"/>
      <c r="H35" s="71"/>
      <c r="I35" s="70"/>
      <c r="J35" s="70"/>
      <c r="K35" s="70"/>
      <c r="L35" s="70"/>
      <c r="M35" s="70"/>
      <c r="N35" s="70"/>
    </row>
    <row r="36" spans="1:14" ht="22.5">
      <c r="A36" s="70"/>
      <c r="B36" s="70"/>
      <c r="C36" s="71" t="s">
        <v>44</v>
      </c>
      <c r="D36" s="71"/>
      <c r="E36" s="70"/>
      <c r="F36" s="73"/>
      <c r="G36" s="70"/>
      <c r="H36" s="70"/>
      <c r="I36" s="70"/>
      <c r="J36" s="70"/>
      <c r="K36" s="70"/>
      <c r="L36" s="70"/>
      <c r="M36" s="70"/>
      <c r="N36" s="70"/>
    </row>
  </sheetData>
  <sheetProtection algorithmName="SHA-512" hashValue="gavw4NGiT6elMo6kaC9jNmj6xAzINWyCIlvuALHYs6xEA8J/7WIOKzh8dszRDmCZg0oYGyQFv8A98kXnp9YQ/A==" saltValue="hH50efOSywVSp1PKO6eVBA==" spinCount="100000" sheet="1" objects="1" scenarios="1"/>
  <protectedRanges>
    <protectedRange sqref="E4 E7:E10 E17 E21:E22 E12:E15" name="ช่วง1"/>
  </protectedRanges>
  <mergeCells count="2">
    <mergeCell ref="C2:F2"/>
    <mergeCell ref="C29:D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Parichaya Lim</cp:lastModifiedBy>
  <dcterms:created xsi:type="dcterms:W3CDTF">2017-02-08T06:46:10Z</dcterms:created>
  <dcterms:modified xsi:type="dcterms:W3CDTF">2018-06-06T03:36:05Z</dcterms:modified>
</cp:coreProperties>
</file>